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75" windowWidth="18555" windowHeight="11385" activeTab="1"/>
  </bookViews>
  <sheets>
    <sheet name="MBAF" sheetId="1" r:id="rId1"/>
    <sheet name="MFAF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2" l="1"/>
  <c r="E31" i="2"/>
  <c r="E26" i="2"/>
  <c r="E21" i="2"/>
  <c r="D17" i="2"/>
  <c r="F17" i="2"/>
  <c r="E17" i="2"/>
  <c r="G8" i="2" l="1"/>
  <c r="G5" i="2"/>
  <c r="E27" i="1" l="1"/>
  <c r="E23" i="1"/>
  <c r="E30" i="2" l="1"/>
  <c r="E25" i="2"/>
  <c r="E20" i="2"/>
  <c r="E22" i="2" l="1"/>
  <c r="G14" i="2"/>
  <c r="E24" i="1" l="1"/>
  <c r="E28" i="1"/>
  <c r="G11" i="2" l="1"/>
  <c r="G15" i="2"/>
  <c r="F21" i="2"/>
  <c r="F20" i="2"/>
  <c r="G16" i="2"/>
  <c r="G13" i="2"/>
  <c r="G6" i="2"/>
  <c r="G2" i="2"/>
  <c r="G10" i="2"/>
  <c r="G7" i="2"/>
  <c r="G4" i="2"/>
  <c r="G3" i="2"/>
  <c r="G12" i="2"/>
  <c r="G17" i="2" l="1"/>
  <c r="F22" i="2"/>
  <c r="E27" i="2"/>
  <c r="F25" i="2" s="1"/>
  <c r="E32" i="2"/>
  <c r="F31" i="2" s="1"/>
  <c r="F26" i="2" l="1"/>
  <c r="F27" i="2" s="1"/>
  <c r="F30" i="2"/>
  <c r="F32" i="2" s="1"/>
  <c r="C21" i="1"/>
  <c r="D21" i="1"/>
  <c r="E29" i="1" l="1"/>
  <c r="F27" i="1" s="1"/>
  <c r="E25" i="1"/>
  <c r="F23" i="1" s="1"/>
  <c r="F28" i="1" l="1"/>
  <c r="F29" i="1" s="1"/>
  <c r="F24" i="1"/>
  <c r="F25" i="1" s="1"/>
</calcChain>
</file>

<file path=xl/sharedStrings.xml><?xml version="1.0" encoding="utf-8"?>
<sst xmlns="http://schemas.openxmlformats.org/spreadsheetml/2006/main" count="145" uniqueCount="82">
  <si>
    <t>Alexandria City of</t>
  </si>
  <si>
    <t>Douglas Machine Inc</t>
  </si>
  <si>
    <t>Brooklyn Park Economic Development Authority</t>
  </si>
  <si>
    <t>Mosley Analytics LLC</t>
  </si>
  <si>
    <t>Clara City EDA</t>
  </si>
  <si>
    <t>Impact Innovations</t>
  </si>
  <si>
    <t>Midwest Porcine Recovery LLC</t>
  </si>
  <si>
    <t>Iron Range Resources</t>
  </si>
  <si>
    <t>MTD Acquisition Inc.</t>
  </si>
  <si>
    <t>Mesabi Nugget</t>
  </si>
  <si>
    <t>Lee Industries of Little Falls</t>
  </si>
  <si>
    <t>TCW Management LLC</t>
  </si>
  <si>
    <t>Beacon Promotions Inc.</t>
  </si>
  <si>
    <t>Pequot Lakes City of</t>
  </si>
  <si>
    <t>Pequot Lakes SuperValu</t>
  </si>
  <si>
    <t>ODP &amp; JBT Alliance LLC</t>
  </si>
  <si>
    <t>St. Louis Park Economic Development Authority</t>
  </si>
  <si>
    <t>Ellipse on Excelsior LLC</t>
  </si>
  <si>
    <t>Traverse des Sioux Enterprises LLC</t>
  </si>
  <si>
    <t>Report Year*</t>
  </si>
  <si>
    <t>Grantor Name</t>
  </si>
  <si>
    <t>Business Assistance - Recipient</t>
  </si>
  <si>
    <t>Total Dollar</t>
  </si>
  <si>
    <t>Goals Achieved</t>
  </si>
  <si>
    <t>Yes</t>
  </si>
  <si>
    <t>No</t>
  </si>
  <si>
    <t>Total</t>
  </si>
  <si>
    <t>Lakeville, City of</t>
  </si>
  <si>
    <t>Image Trend Development LLC</t>
  </si>
  <si>
    <t>Goal Achieved</t>
  </si>
  <si>
    <t>Public Actual</t>
  </si>
  <si>
    <t>Total Budget</t>
  </si>
  <si>
    <t>Adventure Creative Group</t>
  </si>
  <si>
    <t>Walgreen's Co #12509</t>
  </si>
  <si>
    <t>White Bear Boat Works</t>
  </si>
  <si>
    <t>J &amp; L Supply</t>
  </si>
  <si>
    <t>Lab Boy Enterprises LLC</t>
  </si>
  <si>
    <t>St. Michael EDA</t>
  </si>
  <si>
    <t>Cinch Systems Inc</t>
  </si>
  <si>
    <t>Financial Assistance (at or less than $150,000)</t>
  </si>
  <si>
    <t>Public Percentage</t>
  </si>
  <si>
    <t>Financial Assistance (greater than $150,000) - Recipient</t>
  </si>
  <si>
    <t>* Note:  Report year indicates the year the latest report received by DEED from the grantor.</t>
  </si>
  <si>
    <t>Grand Rapids EDA</t>
  </si>
  <si>
    <t>Itasca Eco Industrial Park LLC</t>
  </si>
  <si>
    <t>Patricia Nickelson Enterprises LLC**</t>
  </si>
  <si>
    <t>** Note:  Business closed agreement terminated.</t>
  </si>
  <si>
    <t>Sophia-Ramsey LLC</t>
  </si>
  <si>
    <t>Winona Port Authority</t>
  </si>
  <si>
    <t>Structures Holdings LLC DBA Color-Ware Inc</t>
  </si>
  <si>
    <t>Coon Rapids, City of</t>
  </si>
  <si>
    <t>Steinwell Inc</t>
  </si>
  <si>
    <t>Eagan, City of</t>
  </si>
  <si>
    <t>Biopolymer Engineering Inc</t>
  </si>
  <si>
    <t>Clearwater Marine Inc.**</t>
  </si>
  <si>
    <t>**Note:  Recipient failed to achieve goals or fulfill any other obligations and ceased operations.</t>
  </si>
  <si>
    <t>St. Joseph, City of</t>
  </si>
  <si>
    <t>Coborn's Realty Company LP</t>
  </si>
  <si>
    <t>Lisa and Brian Alberts dba Headquarters on Main Inc</t>
  </si>
  <si>
    <t>Plymouth, City of</t>
  </si>
  <si>
    <t>Seacole-CRC</t>
  </si>
  <si>
    <t>East Grand Forks EDA</t>
  </si>
  <si>
    <t>Drummers Diesel Inc</t>
  </si>
  <si>
    <t>A-1 Automotive Transmission Services</t>
  </si>
  <si>
    <t>Cabere Limited Partnership</t>
  </si>
  <si>
    <t>Glencoe, City of</t>
  </si>
  <si>
    <t>Little Falls, City of</t>
  </si>
  <si>
    <t>Mazeppa, City of</t>
  </si>
  <si>
    <t>New Ulm, City of</t>
  </si>
  <si>
    <t>Ramsey, City of</t>
  </si>
  <si>
    <t>Sauk Rapids, City of</t>
  </si>
  <si>
    <t>St. Peter, City of</t>
  </si>
  <si>
    <t>Albany, City of</t>
  </si>
  <si>
    <t>Brainerd, City of</t>
  </si>
  <si>
    <t>Brandon, City of</t>
  </si>
  <si>
    <t>Hastings, City of</t>
  </si>
  <si>
    <t>Moorhead, City of</t>
  </si>
  <si>
    <t>White Bear Lake, City of</t>
  </si>
  <si>
    <t>Inver Grove Heights, City of</t>
  </si>
  <si>
    <t>New York Mills, City of</t>
  </si>
  <si>
    <t>Rice Development of Sauk Rapids LLC</t>
  </si>
  <si>
    <t>Gardonville Telephone Cooperative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</si>
</sst>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165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165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165" fontId="1" fillId="0" borderId="1" xfId="0" applyNumberFormat="1" applyFont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165" fontId="0" fillId="0" borderId="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Layout" zoomScaleNormal="100" workbookViewId="0">
      <selection activeCell="C19" sqref="C19"/>
    </sheetView>
  </sheetViews>
  <sheetFormatPr defaultRowHeight="12.75" x14ac:dyDescent="0.2"/>
  <cols>
    <col min="1" max="1" width="12.42578125" bestFit="1" customWidth="1"/>
    <col min="2" max="2" width="46.42578125" bestFit="1" customWidth="1"/>
    <col min="3" max="3" width="52.42578125" bestFit="1" customWidth="1"/>
    <col min="4" max="4" width="11.5703125" bestFit="1" customWidth="1"/>
    <col min="5" max="5" width="15.28515625" bestFit="1" customWidth="1"/>
  </cols>
  <sheetData>
    <row r="1" spans="1:5" x14ac:dyDescent="0.2">
      <c r="A1" s="1" t="s">
        <v>19</v>
      </c>
      <c r="B1" s="1" t="s">
        <v>20</v>
      </c>
      <c r="C1" s="1" t="s">
        <v>21</v>
      </c>
      <c r="D1" s="2" t="s">
        <v>22</v>
      </c>
      <c r="E1" s="2" t="s">
        <v>23</v>
      </c>
    </row>
    <row r="2" spans="1:5" x14ac:dyDescent="0.2">
      <c r="A2" s="3">
        <v>2010</v>
      </c>
      <c r="B2" s="3" t="s">
        <v>0</v>
      </c>
      <c r="C2" s="3" t="s">
        <v>1</v>
      </c>
      <c r="D2" s="5">
        <v>190000</v>
      </c>
      <c r="E2" s="9" t="s">
        <v>24</v>
      </c>
    </row>
    <row r="3" spans="1:5" s="14" customFormat="1" x14ac:dyDescent="0.2">
      <c r="A3" s="3">
        <v>2012</v>
      </c>
      <c r="B3" s="3" t="s">
        <v>2</v>
      </c>
      <c r="C3" s="3" t="s">
        <v>3</v>
      </c>
      <c r="D3" s="4">
        <v>300000</v>
      </c>
      <c r="E3" s="9" t="s">
        <v>24</v>
      </c>
    </row>
    <row r="4" spans="1:5" s="14" customFormat="1" x14ac:dyDescent="0.2">
      <c r="A4" s="15">
        <v>2011</v>
      </c>
      <c r="B4" s="15" t="s">
        <v>50</v>
      </c>
      <c r="C4" s="15" t="s">
        <v>51</v>
      </c>
      <c r="D4" s="17">
        <v>170000</v>
      </c>
      <c r="E4" s="20" t="s">
        <v>24</v>
      </c>
    </row>
    <row r="5" spans="1:5" s="14" customFormat="1" x14ac:dyDescent="0.2">
      <c r="A5" s="15">
        <v>2012</v>
      </c>
      <c r="B5" s="15" t="s">
        <v>52</v>
      </c>
      <c r="C5" s="15" t="s">
        <v>53</v>
      </c>
      <c r="D5" s="17">
        <v>350000</v>
      </c>
      <c r="E5" s="20" t="s">
        <v>24</v>
      </c>
    </row>
    <row r="6" spans="1:5" s="14" customFormat="1" x14ac:dyDescent="0.2">
      <c r="A6" s="3">
        <v>2011</v>
      </c>
      <c r="B6" s="3" t="s">
        <v>65</v>
      </c>
      <c r="C6" s="3" t="s">
        <v>6</v>
      </c>
      <c r="D6" s="4">
        <v>174832</v>
      </c>
      <c r="E6" s="9" t="s">
        <v>24</v>
      </c>
    </row>
    <row r="7" spans="1:5" s="14" customFormat="1" x14ac:dyDescent="0.2">
      <c r="A7" s="3">
        <v>2011</v>
      </c>
      <c r="B7" s="3" t="s">
        <v>7</v>
      </c>
      <c r="C7" s="3" t="s">
        <v>9</v>
      </c>
      <c r="D7" s="4">
        <v>16488000</v>
      </c>
      <c r="E7" s="9" t="s">
        <v>24</v>
      </c>
    </row>
    <row r="8" spans="1:5" s="14" customFormat="1" x14ac:dyDescent="0.2">
      <c r="A8" s="3">
        <v>2011</v>
      </c>
      <c r="B8" s="3" t="s">
        <v>7</v>
      </c>
      <c r="C8" s="3" t="s">
        <v>8</v>
      </c>
      <c r="D8" s="4">
        <v>2200000</v>
      </c>
      <c r="E8" s="9" t="s">
        <v>24</v>
      </c>
    </row>
    <row r="9" spans="1:5" x14ac:dyDescent="0.2">
      <c r="A9" s="3">
        <v>2010</v>
      </c>
      <c r="B9" s="3" t="s">
        <v>66</v>
      </c>
      <c r="C9" s="3" t="s">
        <v>10</v>
      </c>
      <c r="D9" s="5">
        <v>250000</v>
      </c>
      <c r="E9" s="9" t="s">
        <v>24</v>
      </c>
    </row>
    <row r="10" spans="1:5" x14ac:dyDescent="0.2">
      <c r="A10" s="3">
        <v>2010</v>
      </c>
      <c r="B10" s="3" t="s">
        <v>67</v>
      </c>
      <c r="C10" s="3" t="s">
        <v>11</v>
      </c>
      <c r="D10" s="5">
        <v>230000</v>
      </c>
      <c r="E10" s="9" t="s">
        <v>24</v>
      </c>
    </row>
    <row r="11" spans="1:5" s="14" customFormat="1" x14ac:dyDescent="0.2">
      <c r="A11" s="3">
        <v>2012</v>
      </c>
      <c r="B11" s="3" t="s">
        <v>68</v>
      </c>
      <c r="C11" s="3" t="s">
        <v>12</v>
      </c>
      <c r="D11" s="4">
        <v>250000</v>
      </c>
      <c r="E11" s="9" t="s">
        <v>24</v>
      </c>
    </row>
    <row r="12" spans="1:5" s="14" customFormat="1" x14ac:dyDescent="0.2">
      <c r="A12" s="15">
        <v>2012</v>
      </c>
      <c r="B12" s="15" t="s">
        <v>59</v>
      </c>
      <c r="C12" s="15" t="s">
        <v>60</v>
      </c>
      <c r="D12" s="5">
        <v>178000</v>
      </c>
      <c r="E12" s="20" t="s">
        <v>24</v>
      </c>
    </row>
    <row r="13" spans="1:5" x14ac:dyDescent="0.2">
      <c r="A13" s="3">
        <v>2010</v>
      </c>
      <c r="B13" s="3" t="s">
        <v>4</v>
      </c>
      <c r="C13" s="3" t="s">
        <v>5</v>
      </c>
      <c r="D13" s="4">
        <v>350000</v>
      </c>
      <c r="E13" s="9" t="s">
        <v>25</v>
      </c>
    </row>
    <row r="14" spans="1:5" x14ac:dyDescent="0.2">
      <c r="A14" s="3">
        <v>2010</v>
      </c>
      <c r="B14" s="3" t="s">
        <v>27</v>
      </c>
      <c r="C14" s="3" t="s">
        <v>28</v>
      </c>
      <c r="D14" s="4">
        <v>418393</v>
      </c>
      <c r="E14" s="9" t="s">
        <v>25</v>
      </c>
    </row>
    <row r="15" spans="1:5" x14ac:dyDescent="0.2">
      <c r="A15" s="3">
        <v>2012</v>
      </c>
      <c r="B15" s="3" t="s">
        <v>68</v>
      </c>
      <c r="C15" s="3" t="s">
        <v>54</v>
      </c>
      <c r="D15" s="4">
        <v>250000</v>
      </c>
      <c r="E15" s="9" t="s">
        <v>25</v>
      </c>
    </row>
    <row r="16" spans="1:5" x14ac:dyDescent="0.2">
      <c r="A16" s="3">
        <v>2012</v>
      </c>
      <c r="B16" s="3" t="s">
        <v>13</v>
      </c>
      <c r="C16" s="3" t="s">
        <v>14</v>
      </c>
      <c r="D16" s="4">
        <v>350000</v>
      </c>
      <c r="E16" s="9" t="s">
        <v>25</v>
      </c>
    </row>
    <row r="17" spans="1:6" x14ac:dyDescent="0.2">
      <c r="A17" s="3">
        <v>2010</v>
      </c>
      <c r="B17" s="3" t="s">
        <v>69</v>
      </c>
      <c r="C17" s="3" t="s">
        <v>15</v>
      </c>
      <c r="D17" s="4">
        <v>250000</v>
      </c>
      <c r="E17" s="9" t="s">
        <v>25</v>
      </c>
    </row>
    <row r="18" spans="1:6" s="14" customFormat="1" x14ac:dyDescent="0.2">
      <c r="A18" s="15">
        <v>2012</v>
      </c>
      <c r="B18" s="15" t="s">
        <v>70</v>
      </c>
      <c r="C18" s="15" t="s">
        <v>64</v>
      </c>
      <c r="D18" s="17">
        <v>275000</v>
      </c>
      <c r="E18" s="20" t="s">
        <v>25</v>
      </c>
    </row>
    <row r="19" spans="1:6" s="14" customFormat="1" x14ac:dyDescent="0.2">
      <c r="A19" s="15">
        <v>2011</v>
      </c>
      <c r="B19" s="15" t="s">
        <v>56</v>
      </c>
      <c r="C19" s="15" t="s">
        <v>57</v>
      </c>
      <c r="D19" s="17">
        <v>300000</v>
      </c>
      <c r="E19" s="20" t="s">
        <v>25</v>
      </c>
    </row>
    <row r="20" spans="1:6" x14ac:dyDescent="0.2">
      <c r="A20" s="3">
        <v>2012</v>
      </c>
      <c r="B20" s="3" t="s">
        <v>71</v>
      </c>
      <c r="C20" s="3" t="s">
        <v>18</v>
      </c>
      <c r="D20" s="4">
        <v>841078</v>
      </c>
      <c r="E20" s="9" t="s">
        <v>25</v>
      </c>
    </row>
    <row r="21" spans="1:6" x14ac:dyDescent="0.2">
      <c r="A21" s="3"/>
      <c r="B21" s="3"/>
      <c r="C21" s="7">
        <f>COUNT(D2:D20)</f>
        <v>19</v>
      </c>
      <c r="D21" s="8">
        <f>SUM(D2:D20)</f>
        <v>23815303</v>
      </c>
      <c r="E21" s="3"/>
    </row>
    <row r="22" spans="1:6" x14ac:dyDescent="0.2">
      <c r="A22" s="24" t="s">
        <v>42</v>
      </c>
    </row>
    <row r="23" spans="1:6" x14ac:dyDescent="0.2">
      <c r="A23" s="25" t="s">
        <v>55</v>
      </c>
      <c r="D23" s="6" t="s">
        <v>24</v>
      </c>
      <c r="E23" s="10">
        <f>COUNT(D2:D12)</f>
        <v>11</v>
      </c>
      <c r="F23" s="11">
        <f>E23/E25</f>
        <v>0.57894736842105265</v>
      </c>
    </row>
    <row r="24" spans="1:6" x14ac:dyDescent="0.2">
      <c r="D24" s="6" t="s">
        <v>25</v>
      </c>
      <c r="E24" s="10">
        <f>COUNT(D13:D20)</f>
        <v>8</v>
      </c>
      <c r="F24" s="11">
        <f>E24/E25</f>
        <v>0.42105263157894735</v>
      </c>
    </row>
    <row r="25" spans="1:6" x14ac:dyDescent="0.2">
      <c r="D25" s="6" t="s">
        <v>26</v>
      </c>
      <c r="E25" s="10">
        <f>SUM(E23:E24)</f>
        <v>19</v>
      </c>
      <c r="F25" s="11">
        <f>SUM(F23:F24)</f>
        <v>1</v>
      </c>
    </row>
    <row r="26" spans="1:6" x14ac:dyDescent="0.2">
      <c r="D26" s="6"/>
      <c r="E26" s="10"/>
      <c r="F26" s="10"/>
    </row>
    <row r="27" spans="1:6" x14ac:dyDescent="0.2">
      <c r="D27" s="6" t="s">
        <v>24</v>
      </c>
      <c r="E27" s="12">
        <f>SUM(D2:D12)</f>
        <v>20780832</v>
      </c>
      <c r="F27" s="11">
        <f>E27/E29</f>
        <v>0.87258314538345361</v>
      </c>
    </row>
    <row r="28" spans="1:6" x14ac:dyDescent="0.2">
      <c r="D28" s="6" t="s">
        <v>25</v>
      </c>
      <c r="E28" s="12">
        <f>SUM(D13:D20)</f>
        <v>3034471</v>
      </c>
      <c r="F28" s="11">
        <f>E28/E29</f>
        <v>0.12741685461654634</v>
      </c>
    </row>
    <row r="29" spans="1:6" x14ac:dyDescent="0.2">
      <c r="D29" s="6" t="s">
        <v>26</v>
      </c>
      <c r="E29" s="12">
        <f>SUM(E27:E28)</f>
        <v>23815303</v>
      </c>
      <c r="F29" s="11">
        <f>SUM(F27:F28)</f>
        <v>1</v>
      </c>
    </row>
    <row r="34" spans="1:5" x14ac:dyDescent="0.2">
      <c r="A34" s="1" t="s">
        <v>19</v>
      </c>
      <c r="B34" s="1" t="s">
        <v>20</v>
      </c>
      <c r="C34" s="1" t="s">
        <v>41</v>
      </c>
      <c r="D34" s="2" t="s">
        <v>22</v>
      </c>
      <c r="E34" s="2" t="s">
        <v>23</v>
      </c>
    </row>
    <row r="35" spans="1:5" x14ac:dyDescent="0.2">
      <c r="A35" s="3">
        <v>2010</v>
      </c>
      <c r="B35" s="3" t="s">
        <v>16</v>
      </c>
      <c r="C35" s="3" t="s">
        <v>17</v>
      </c>
      <c r="D35" s="4">
        <v>1450000</v>
      </c>
      <c r="E35" s="9" t="s">
        <v>25</v>
      </c>
    </row>
    <row r="36" spans="1:5" x14ac:dyDescent="0.2">
      <c r="A36" s="24" t="s">
        <v>42</v>
      </c>
    </row>
  </sheetData>
  <sortState ref="A2:E16">
    <sortCondition ref="E2:E16"/>
    <sortCondition ref="B2:B16"/>
  </sortState>
  <pageMargins left="0.7" right="0.7" top="1.25" bottom="0.75" header="1" footer="0.3"/>
  <pageSetup scale="80" orientation="landscape" r:id="rId1"/>
  <headerFooter>
    <oddHeader>&amp;C&amp;"Arial,Bold"&amp;12Summary of 2009 Non-JOBZ Business and Financial Assistance Agreements Reported by Government Agencies in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C13" sqref="C13"/>
    </sheetView>
  </sheetViews>
  <sheetFormatPr defaultRowHeight="12.75" x14ac:dyDescent="0.2"/>
  <cols>
    <col min="1" max="1" width="12.42578125" bestFit="1" customWidth="1"/>
    <col min="2" max="2" width="23.140625" bestFit="1" customWidth="1"/>
    <col min="3" max="3" width="45.7109375" bestFit="1" customWidth="1"/>
    <col min="4" max="4" width="14.42578125" bestFit="1" customWidth="1"/>
    <col min="5" max="5" width="13.140625" bestFit="1" customWidth="1"/>
    <col min="6" max="6" width="12.5703125" bestFit="1" customWidth="1"/>
    <col min="7" max="7" width="18" customWidth="1"/>
  </cols>
  <sheetData>
    <row r="1" spans="1:7" x14ac:dyDescent="0.2">
      <c r="A1" s="16" t="s">
        <v>19</v>
      </c>
      <c r="B1" s="16" t="s">
        <v>20</v>
      </c>
      <c r="C1" s="16" t="s">
        <v>39</v>
      </c>
      <c r="D1" s="16" t="s">
        <v>29</v>
      </c>
      <c r="E1" s="16" t="s">
        <v>30</v>
      </c>
      <c r="F1" s="21" t="s">
        <v>31</v>
      </c>
      <c r="G1" s="22" t="s">
        <v>40</v>
      </c>
    </row>
    <row r="2" spans="1:7" s="14" customFormat="1" x14ac:dyDescent="0.2">
      <c r="A2" s="15">
        <v>2012</v>
      </c>
      <c r="B2" s="15" t="s">
        <v>72</v>
      </c>
      <c r="C2" s="15" t="s">
        <v>35</v>
      </c>
      <c r="D2" s="20" t="s">
        <v>24</v>
      </c>
      <c r="E2" s="17">
        <v>145000</v>
      </c>
      <c r="F2" s="17">
        <v>725000</v>
      </c>
      <c r="G2" s="13">
        <f>E2/F2</f>
        <v>0.2</v>
      </c>
    </row>
    <row r="3" spans="1:7" x14ac:dyDescent="0.2">
      <c r="A3" s="15">
        <v>2010</v>
      </c>
      <c r="B3" s="15" t="s">
        <v>73</v>
      </c>
      <c r="C3" s="15" t="s">
        <v>32</v>
      </c>
      <c r="D3" s="20" t="s">
        <v>24</v>
      </c>
      <c r="E3" s="17">
        <v>80000</v>
      </c>
      <c r="F3" s="17">
        <v>422000</v>
      </c>
      <c r="G3" s="13">
        <f t="shared" ref="G3:G11" si="0">E3/F3</f>
        <v>0.1895734597156398</v>
      </c>
    </row>
    <row r="4" spans="1:7" x14ac:dyDescent="0.2">
      <c r="A4" s="15">
        <v>2010</v>
      </c>
      <c r="B4" s="15" t="s">
        <v>74</v>
      </c>
      <c r="C4" s="15" t="s">
        <v>81</v>
      </c>
      <c r="D4" s="20" t="s">
        <v>24</v>
      </c>
      <c r="E4" s="17">
        <v>100750</v>
      </c>
      <c r="F4" s="17">
        <v>165000</v>
      </c>
      <c r="G4" s="13">
        <f t="shared" si="0"/>
        <v>0.6106060606060606</v>
      </c>
    </row>
    <row r="5" spans="1:7" s="14" customFormat="1" x14ac:dyDescent="0.2">
      <c r="A5" s="15">
        <v>2011</v>
      </c>
      <c r="B5" s="15" t="s">
        <v>61</v>
      </c>
      <c r="C5" s="15" t="s">
        <v>62</v>
      </c>
      <c r="D5" s="20" t="s">
        <v>24</v>
      </c>
      <c r="E5" s="17">
        <v>102882</v>
      </c>
      <c r="F5" s="17">
        <v>311782</v>
      </c>
      <c r="G5" s="13">
        <f t="shared" si="0"/>
        <v>0.32998056334233533</v>
      </c>
    </row>
    <row r="6" spans="1:7" s="14" customFormat="1" x14ac:dyDescent="0.2">
      <c r="A6" s="15">
        <v>2011</v>
      </c>
      <c r="B6" s="15" t="s">
        <v>75</v>
      </c>
      <c r="C6" s="15" t="s">
        <v>36</v>
      </c>
      <c r="D6" s="20" t="s">
        <v>24</v>
      </c>
      <c r="E6" s="17">
        <v>71873</v>
      </c>
      <c r="F6" s="17">
        <v>569600</v>
      </c>
      <c r="G6" s="13">
        <f>E6/F6</f>
        <v>0.1261815308988764</v>
      </c>
    </row>
    <row r="7" spans="1:7" x14ac:dyDescent="0.2">
      <c r="A7" s="15">
        <v>2010</v>
      </c>
      <c r="B7" s="15" t="s">
        <v>76</v>
      </c>
      <c r="C7" s="15" t="s">
        <v>33</v>
      </c>
      <c r="D7" s="20" t="s">
        <v>24</v>
      </c>
      <c r="E7" s="17">
        <v>110400</v>
      </c>
      <c r="F7" s="17">
        <v>4458660</v>
      </c>
      <c r="G7" s="13">
        <f t="shared" si="0"/>
        <v>2.4760802572970354E-2</v>
      </c>
    </row>
    <row r="8" spans="1:7" s="14" customFormat="1" x14ac:dyDescent="0.2">
      <c r="A8" s="15">
        <v>2011</v>
      </c>
      <c r="B8" s="15" t="s">
        <v>76</v>
      </c>
      <c r="C8" s="15" t="s">
        <v>63</v>
      </c>
      <c r="D8" s="20" t="s">
        <v>24</v>
      </c>
      <c r="E8" s="17">
        <v>81600</v>
      </c>
      <c r="F8" s="17">
        <v>750000</v>
      </c>
      <c r="G8" s="13">
        <f t="shared" si="0"/>
        <v>0.10879999999999999</v>
      </c>
    </row>
    <row r="9" spans="1:7" s="14" customFormat="1" x14ac:dyDescent="0.2">
      <c r="A9" s="27">
        <v>2012</v>
      </c>
      <c r="B9" s="27" t="s">
        <v>70</v>
      </c>
      <c r="C9" s="27" t="s">
        <v>80</v>
      </c>
      <c r="D9" s="28" t="s">
        <v>24</v>
      </c>
      <c r="E9" s="29">
        <v>138000</v>
      </c>
      <c r="F9" s="29">
        <v>2094200</v>
      </c>
      <c r="G9" s="30">
        <f>E9/F9</f>
        <v>6.5896284977557062E-2</v>
      </c>
    </row>
    <row r="10" spans="1:7" x14ac:dyDescent="0.2">
      <c r="A10" s="15">
        <v>2010</v>
      </c>
      <c r="B10" s="15" t="s">
        <v>77</v>
      </c>
      <c r="C10" s="15" t="s">
        <v>34</v>
      </c>
      <c r="D10" s="20" t="s">
        <v>24</v>
      </c>
      <c r="E10" s="17">
        <v>90000</v>
      </c>
      <c r="F10" s="17">
        <v>832500</v>
      </c>
      <c r="G10" s="13">
        <f t="shared" si="0"/>
        <v>0.10810810810810811</v>
      </c>
    </row>
    <row r="11" spans="1:7" s="14" customFormat="1" x14ac:dyDescent="0.2">
      <c r="A11" s="15">
        <v>2011</v>
      </c>
      <c r="B11" s="15" t="s">
        <v>48</v>
      </c>
      <c r="C11" s="15" t="s">
        <v>49</v>
      </c>
      <c r="D11" s="20" t="s">
        <v>24</v>
      </c>
      <c r="E11" s="17">
        <v>145000</v>
      </c>
      <c r="F11" s="17">
        <v>1000000</v>
      </c>
      <c r="G11" s="13">
        <f t="shared" si="0"/>
        <v>0.14499999999999999</v>
      </c>
    </row>
    <row r="12" spans="1:7" s="14" customFormat="1" x14ac:dyDescent="0.2">
      <c r="A12" s="15">
        <v>2011</v>
      </c>
      <c r="B12" s="15" t="s">
        <v>43</v>
      </c>
      <c r="C12" s="15" t="s">
        <v>44</v>
      </c>
      <c r="D12" s="20" t="s">
        <v>25</v>
      </c>
      <c r="E12" s="17">
        <v>41500</v>
      </c>
      <c r="F12" s="17">
        <v>5035250</v>
      </c>
      <c r="G12" s="13">
        <f>E12/F12</f>
        <v>8.2418946427684821E-3</v>
      </c>
    </row>
    <row r="13" spans="1:7" x14ac:dyDescent="0.2">
      <c r="A13" s="15">
        <v>2010</v>
      </c>
      <c r="B13" s="15" t="s">
        <v>78</v>
      </c>
      <c r="C13" s="15" t="s">
        <v>45</v>
      </c>
      <c r="D13" s="20" t="s">
        <v>25</v>
      </c>
      <c r="E13" s="17">
        <v>79840</v>
      </c>
      <c r="F13" s="17">
        <v>155628</v>
      </c>
      <c r="G13" s="13">
        <f t="shared" ref="G13:G17" si="1">E13/F13</f>
        <v>0.51301822294188704</v>
      </c>
    </row>
    <row r="14" spans="1:7" s="14" customFormat="1" x14ac:dyDescent="0.2">
      <c r="A14" s="15">
        <v>2012</v>
      </c>
      <c r="B14" s="15" t="s">
        <v>79</v>
      </c>
      <c r="C14" s="15" t="s">
        <v>58</v>
      </c>
      <c r="D14" s="20" t="s">
        <v>25</v>
      </c>
      <c r="E14" s="17">
        <v>88654</v>
      </c>
      <c r="F14" s="17">
        <v>218654</v>
      </c>
      <c r="G14" s="13">
        <f t="shared" si="1"/>
        <v>0.40545336467661236</v>
      </c>
    </row>
    <row r="15" spans="1:7" s="14" customFormat="1" x14ac:dyDescent="0.2">
      <c r="A15" s="15">
        <v>2012</v>
      </c>
      <c r="B15" s="15" t="s">
        <v>69</v>
      </c>
      <c r="C15" s="15" t="s">
        <v>47</v>
      </c>
      <c r="D15" s="20" t="s">
        <v>25</v>
      </c>
      <c r="E15" s="17">
        <v>104346</v>
      </c>
      <c r="F15" s="17">
        <v>804356</v>
      </c>
      <c r="G15" s="13">
        <f t="shared" si="1"/>
        <v>0.12972614116137632</v>
      </c>
    </row>
    <row r="16" spans="1:7" s="14" customFormat="1" x14ac:dyDescent="0.2">
      <c r="A16" s="15">
        <v>2012</v>
      </c>
      <c r="B16" s="15" t="s">
        <v>37</v>
      </c>
      <c r="C16" s="15" t="s">
        <v>38</v>
      </c>
      <c r="D16" s="20" t="s">
        <v>25</v>
      </c>
      <c r="E16" s="17">
        <v>100000</v>
      </c>
      <c r="F16" s="17">
        <v>300000</v>
      </c>
      <c r="G16" s="13">
        <f>E16/F16</f>
        <v>0.33333333333333331</v>
      </c>
    </row>
    <row r="17" spans="1:7" x14ac:dyDescent="0.2">
      <c r="A17" s="15"/>
      <c r="B17" s="15"/>
      <c r="C17" s="15"/>
      <c r="D17" s="16">
        <f>COUNT(F2:F16)</f>
        <v>15</v>
      </c>
      <c r="E17" s="8">
        <f>SUM(E2:E16)</f>
        <v>1479845</v>
      </c>
      <c r="F17" s="8">
        <f>SUM(F2:F16)</f>
        <v>17842630</v>
      </c>
      <c r="G17" s="26">
        <f t="shared" si="1"/>
        <v>8.2938725961363313E-2</v>
      </c>
    </row>
    <row r="18" spans="1:7" x14ac:dyDescent="0.2">
      <c r="A18" s="24" t="s">
        <v>42</v>
      </c>
    </row>
    <row r="19" spans="1:7" s="14" customFormat="1" x14ac:dyDescent="0.2">
      <c r="A19" s="24" t="s">
        <v>46</v>
      </c>
    </row>
    <row r="20" spans="1:7" x14ac:dyDescent="0.2">
      <c r="A20" s="14"/>
      <c r="B20" s="14"/>
      <c r="C20" s="16" t="s">
        <v>23</v>
      </c>
      <c r="D20" s="16" t="s">
        <v>24</v>
      </c>
      <c r="E20" s="16">
        <f>COUNT(E2:E11)</f>
        <v>10</v>
      </c>
      <c r="F20" s="23">
        <f>E20/E22</f>
        <v>0.66666666666666663</v>
      </c>
      <c r="G20" s="14"/>
    </row>
    <row r="21" spans="1:7" x14ac:dyDescent="0.2">
      <c r="A21" s="14"/>
      <c r="B21" s="14"/>
      <c r="C21" s="19"/>
      <c r="D21" s="16" t="s">
        <v>25</v>
      </c>
      <c r="E21" s="16">
        <f>COUNT(E12:E16)</f>
        <v>5</v>
      </c>
      <c r="F21" s="23">
        <f>E21/E22</f>
        <v>0.33333333333333331</v>
      </c>
      <c r="G21" s="14"/>
    </row>
    <row r="22" spans="1:7" x14ac:dyDescent="0.2">
      <c r="A22" s="14"/>
      <c r="B22" s="14"/>
      <c r="C22" s="19"/>
      <c r="D22" s="16" t="s">
        <v>26</v>
      </c>
      <c r="E22" s="16">
        <f>SUM(E20:E21)</f>
        <v>15</v>
      </c>
      <c r="F22" s="23">
        <f>SUM(F20:F21)</f>
        <v>1</v>
      </c>
      <c r="G22" s="14"/>
    </row>
    <row r="23" spans="1:7" x14ac:dyDescent="0.2">
      <c r="A23" s="14"/>
      <c r="B23" s="14"/>
      <c r="C23" s="14"/>
      <c r="D23" s="18"/>
      <c r="E23" s="18"/>
      <c r="F23" s="18"/>
      <c r="G23" s="14"/>
    </row>
    <row r="24" spans="1:7" x14ac:dyDescent="0.2">
      <c r="A24" s="14"/>
      <c r="B24" s="14"/>
      <c r="C24" s="14"/>
      <c r="D24" s="18"/>
      <c r="E24" s="18"/>
      <c r="F24" s="18"/>
      <c r="G24" s="14"/>
    </row>
    <row r="25" spans="1:7" x14ac:dyDescent="0.2">
      <c r="C25" s="16" t="s">
        <v>30</v>
      </c>
      <c r="D25" s="16" t="s">
        <v>24</v>
      </c>
      <c r="E25" s="8">
        <f>SUM(E2:E11)</f>
        <v>1065505</v>
      </c>
      <c r="F25" s="23">
        <f>E25/E27</f>
        <v>0.72001121739101059</v>
      </c>
    </row>
    <row r="26" spans="1:7" x14ac:dyDescent="0.2">
      <c r="C26" s="19"/>
      <c r="D26" s="16" t="s">
        <v>25</v>
      </c>
      <c r="E26" s="8">
        <f>SUM(E12:E16)</f>
        <v>414340</v>
      </c>
      <c r="F26" s="23">
        <f>E26/E27</f>
        <v>0.27998878260898946</v>
      </c>
    </row>
    <row r="27" spans="1:7" x14ac:dyDescent="0.2">
      <c r="C27" s="19"/>
      <c r="D27" s="16" t="s">
        <v>26</v>
      </c>
      <c r="E27" s="8">
        <f>SUM(E25:E26)</f>
        <v>1479845</v>
      </c>
      <c r="F27" s="23">
        <f>SUM(F25:F26)</f>
        <v>1</v>
      </c>
    </row>
    <row r="30" spans="1:7" x14ac:dyDescent="0.2">
      <c r="C30" s="16" t="s">
        <v>31</v>
      </c>
      <c r="D30" s="16" t="s">
        <v>24</v>
      </c>
      <c r="E30" s="8">
        <f>SUM(F2:F11)</f>
        <v>11328742</v>
      </c>
      <c r="F30" s="23">
        <f>E30/E32</f>
        <v>0.63492556870820049</v>
      </c>
    </row>
    <row r="31" spans="1:7" x14ac:dyDescent="0.2">
      <c r="C31" s="19"/>
      <c r="D31" s="16" t="s">
        <v>25</v>
      </c>
      <c r="E31" s="8">
        <f>SUM(F12:F16)</f>
        <v>6513888</v>
      </c>
      <c r="F31" s="23">
        <f>E31/E32</f>
        <v>0.36507443129179945</v>
      </c>
    </row>
    <row r="32" spans="1:7" x14ac:dyDescent="0.2">
      <c r="C32" s="19"/>
      <c r="D32" s="16" t="s">
        <v>26</v>
      </c>
      <c r="E32" s="8">
        <f>SUM(E30:E31)</f>
        <v>17842630</v>
      </c>
      <c r="F32" s="23">
        <f>SUM(F30:F31)</f>
        <v>1</v>
      </c>
    </row>
  </sheetData>
  <pageMargins left="0.45" right="0.45" top="1" bottom="0.75" header="0.3" footer="0.3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MBAF</vt:lpstr>
      <vt:lpstr>MFAF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DEED</cp:lastModifiedBy>
  <cp:lastPrinted>2012-11-29T14:31:44Z</cp:lastPrinted>
  <dcterms:created xsi:type="dcterms:W3CDTF">2010-09-22T15:31:54Z</dcterms:created>
  <dcterms:modified xsi:type="dcterms:W3CDTF">2012-11-30T14:40:05Z</dcterms:modified>
</cp:coreProperties>
</file>