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960" windowWidth="17020" windowHeight="10720"/>
  </bookViews>
  <sheets>
    <sheet name="MBAF" sheetId="1" r:id="rId1"/>
    <sheet name="MFAF" sheetId="2" r:id="rId2"/>
    <sheet name="Sheet3" sheetId="3" r:id="rId3"/>
  </sheets>
  <definedNames>
    <definedName name="_xlnm.Print_Area" localSheetId="0">MBAF!$A$1:$F$53</definedName>
  </definedNames>
  <calcPr calcId="144525"/>
</workbook>
</file>

<file path=xl/calcChain.xml><?xml version="1.0" encoding="utf-8"?>
<calcChain xmlns="http://schemas.openxmlformats.org/spreadsheetml/2006/main">
  <c r="C30" i="1" l="1"/>
  <c r="E51" i="1" l="1"/>
  <c r="E47" i="1"/>
  <c r="G7" i="2" l="1"/>
  <c r="E32" i="2" l="1"/>
  <c r="E27" i="2"/>
  <c r="E22" i="2"/>
  <c r="F18" i="2"/>
  <c r="G17" i="2"/>
  <c r="D18" i="2"/>
  <c r="E18" i="2"/>
  <c r="G12" i="2" l="1"/>
  <c r="E31" i="2" l="1"/>
  <c r="E26" i="2"/>
  <c r="E21" i="2"/>
  <c r="E37" i="1" l="1"/>
  <c r="E36" i="1"/>
  <c r="D30" i="1"/>
  <c r="E33" i="1"/>
  <c r="G3" i="2" l="1"/>
  <c r="E32" i="1" l="1"/>
  <c r="G8" i="2" l="1"/>
  <c r="G6" i="2"/>
  <c r="G5" i="2" l="1"/>
  <c r="G13" i="2"/>
  <c r="G11" i="2" l="1"/>
  <c r="G16" i="2"/>
  <c r="G15" i="2"/>
  <c r="G14" i="2"/>
  <c r="G10" i="2"/>
  <c r="G9" i="2"/>
  <c r="G4" i="2"/>
  <c r="G2" i="2"/>
  <c r="G18" i="2" l="1"/>
  <c r="E28" i="2" l="1"/>
  <c r="F27" i="2" s="1"/>
  <c r="E23" i="2"/>
  <c r="F22" i="2" s="1"/>
  <c r="E33" i="2"/>
  <c r="F32" i="2" s="1"/>
  <c r="D45" i="1"/>
  <c r="C45" i="1"/>
  <c r="F31" i="2" l="1"/>
  <c r="F33" i="2" s="1"/>
  <c r="F21" i="2"/>
  <c r="F23" i="2" s="1"/>
  <c r="F26" i="2"/>
  <c r="F28" i="2" s="1"/>
  <c r="E53" i="1"/>
  <c r="F51" i="1" s="1"/>
  <c r="E49" i="1"/>
  <c r="F47" i="1" s="1"/>
  <c r="F52" i="1" l="1"/>
  <c r="F53" i="1" s="1"/>
  <c r="F48" i="1"/>
  <c r="F49" i="1" s="1"/>
  <c r="E38" i="1" l="1"/>
  <c r="F36" i="1" s="1"/>
  <c r="E34" i="1"/>
  <c r="F33" i="1" s="1"/>
  <c r="F37" i="1" l="1"/>
  <c r="F38" i="1" s="1"/>
  <c r="F32" i="1"/>
  <c r="F34" i="1" s="1"/>
</calcChain>
</file>

<file path=xl/sharedStrings.xml><?xml version="1.0" encoding="utf-8"?>
<sst xmlns="http://schemas.openxmlformats.org/spreadsheetml/2006/main" count="187" uniqueCount="103">
  <si>
    <t>Report Year*</t>
  </si>
  <si>
    <t>Grantor Name</t>
  </si>
  <si>
    <t>Business Assistance - Recipient</t>
  </si>
  <si>
    <t>Total Dollar</t>
  </si>
  <si>
    <t>Goals Achieved</t>
  </si>
  <si>
    <t>Yes</t>
  </si>
  <si>
    <t>No</t>
  </si>
  <si>
    <t>* Note:  Report year indicates the year the latest report received by DEED from the grantor.</t>
  </si>
  <si>
    <t>Total</t>
  </si>
  <si>
    <t>Iron Range Resources and Rehabilitation Board</t>
  </si>
  <si>
    <t>Silicon Energy MN LLC</t>
  </si>
  <si>
    <t>Coon Rapids, City of</t>
  </si>
  <si>
    <t>Biovest International Inc</t>
  </si>
  <si>
    <t>Disability Specialist Inc</t>
  </si>
  <si>
    <t>Canby, City of</t>
  </si>
  <si>
    <t>Canby Inn and Suites</t>
  </si>
  <si>
    <t>Financial Assistance - Recipient</t>
  </si>
  <si>
    <t>St. Louis Park Economic Development Authority</t>
  </si>
  <si>
    <t>Wooddale Pointe</t>
  </si>
  <si>
    <t>M &amp; L Anodizing</t>
  </si>
  <si>
    <t>Rushford, City of</t>
  </si>
  <si>
    <t>Gforce Ink LLC</t>
  </si>
  <si>
    <t>Financial Assistance (at or less than $150,000)</t>
  </si>
  <si>
    <t>Goal Achieved</t>
  </si>
  <si>
    <t>Public Actual</t>
  </si>
  <si>
    <t>Total Budget</t>
  </si>
  <si>
    <t>Brown County</t>
  </si>
  <si>
    <t>MAT Holdings dba Sanborn Manufacturing</t>
  </si>
  <si>
    <t>Cambridge, City of</t>
  </si>
  <si>
    <t>MAPE USA</t>
  </si>
  <si>
    <t>St. Peter, City of</t>
  </si>
  <si>
    <t>St. Peter Food Coop</t>
  </si>
  <si>
    <t>Grand Rapids EDA</t>
  </si>
  <si>
    <t>Itasca Eco Industrial Park</t>
  </si>
  <si>
    <t>St. Paul Port Authority</t>
  </si>
  <si>
    <t>LKT Property LLC</t>
  </si>
  <si>
    <t>East Grand Forks EDHA</t>
  </si>
  <si>
    <t>Daniel &amp; Jeanette Dahl dba Stennes-Dahl Funeral Home</t>
  </si>
  <si>
    <t>Granite Falls, City of</t>
  </si>
  <si>
    <t>CEIT Mfg Inc</t>
  </si>
  <si>
    <t>American Artstone Company</t>
  </si>
  <si>
    <t>Walgreen Company #12509</t>
  </si>
  <si>
    <t>Inline Packaging LLC</t>
  </si>
  <si>
    <t>Duluth, City of</t>
  </si>
  <si>
    <t>J&amp;S Partnership LLP</t>
  </si>
  <si>
    <t>Public Percentage</t>
  </si>
  <si>
    <t>Monticello EDA</t>
  </si>
  <si>
    <t>Hoglund Body &amp; Equipment</t>
  </si>
  <si>
    <t>Cloquet, City of</t>
  </si>
  <si>
    <t>Daqota Systems</t>
  </si>
  <si>
    <t>Cannon Falls EDA</t>
  </si>
  <si>
    <t>Sibley Engineering LLC</t>
  </si>
  <si>
    <t>Northland Inn of Crookston - Jalaram LLC</t>
  </si>
  <si>
    <t>River Cinema II</t>
  </si>
  <si>
    <t>Elk River EDA</t>
  </si>
  <si>
    <t>Pomeii Pizza Galli Companies LLC</t>
  </si>
  <si>
    <t>Triumph Boats</t>
  </si>
  <si>
    <t>Kibble Equipment</t>
  </si>
  <si>
    <t>Burnsville EDA</t>
  </si>
  <si>
    <t>Rosemount Aerospace</t>
  </si>
  <si>
    <t>Coopers Grocery Store</t>
  </si>
  <si>
    <t>West Creek Corporate Center</t>
  </si>
  <si>
    <t>Coon Rapids Boulevard LLC</t>
  </si>
  <si>
    <t>Farmington EDA</t>
  </si>
  <si>
    <t>AK Performance</t>
  </si>
  <si>
    <t>Bird Island, City of</t>
  </si>
  <si>
    <t>Fergus Falls, City of</t>
  </si>
  <si>
    <t>Chaska, City of</t>
  </si>
  <si>
    <t>Westridge Mall Limited Partnership</t>
  </si>
  <si>
    <t>Howard Lake, City of</t>
  </si>
  <si>
    <t>Ohlerdan Inc</t>
  </si>
  <si>
    <t>Hutchinson, City of</t>
  </si>
  <si>
    <t>NuCrane Manufacturing LLC</t>
  </si>
  <si>
    <t>Little Falls, City of</t>
  </si>
  <si>
    <t>Larson Boats</t>
  </si>
  <si>
    <t>Marshall, City of</t>
  </si>
  <si>
    <t>Turkey Valley Farms</t>
  </si>
  <si>
    <t>Plymouth, City of</t>
  </si>
  <si>
    <t>Seacole-CRC</t>
  </si>
  <si>
    <t>Worthington, City of</t>
  </si>
  <si>
    <t>Swift Pork Company</t>
  </si>
  <si>
    <t>MN Agricultural and Economic Development Board</t>
  </si>
  <si>
    <t>Miromatrix</t>
  </si>
  <si>
    <t>Moorhead, City of</t>
  </si>
  <si>
    <t>Princeton, City of</t>
  </si>
  <si>
    <t>Crookston, City of</t>
  </si>
  <si>
    <t>Hastings, City of</t>
  </si>
  <si>
    <t>New Ulm, City of</t>
  </si>
  <si>
    <t>Albany, City of</t>
  </si>
  <si>
    <t>Albany Manufacturing</t>
  </si>
  <si>
    <t>H.D. Hudson Manufacturing**</t>
  </si>
  <si>
    <t>** Agreement not granted and option not exercised by recipient.</t>
  </si>
  <si>
    <t>K&amp;B Real Estate Holdings Inc</t>
  </si>
  <si>
    <t>IFE LLC aka Rural Computer Consultants**</t>
  </si>
  <si>
    <t>Springfield, City of</t>
  </si>
  <si>
    <t>Sanborn Manufacturing</t>
  </si>
  <si>
    <t>Belle Plaine, City of</t>
  </si>
  <si>
    <t>Coborn's Incorporated</t>
  </si>
  <si>
    <t>Wyoming, City of</t>
  </si>
  <si>
    <t>Xccent Inc</t>
  </si>
  <si>
    <t>Jackson, City of</t>
  </si>
  <si>
    <t>Spring Creek Holding Company LLC</t>
  </si>
  <si>
    <t>**Note:  Agreement terminated and assistance repaid by recipient.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</si>
</sst>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0" fontId="3" fillId="0" borderId="0" xfId="0" applyFont="1"/>
    <xf numFmtId="0" fontId="4" fillId="0" borderId="0" xfId="0" applyFont="1"/>
    <xf numFmtId="0" fontId="1" fillId="0" borderId="0" xfId="0" applyFont="1"/>
    <xf numFmtId="0" fontId="2" fillId="0" borderId="0" xfId="0" applyFont="1"/>
    <xf numFmtId="165" fontId="2" fillId="0" borderId="0" xfId="0" applyNumberFormat="1" applyFont="1"/>
    <xf numFmtId="164" fontId="2" fillId="0" borderId="0" xfId="0" applyNumberFormat="1" applyFont="1"/>
    <xf numFmtId="164" fontId="5" fillId="0" borderId="1" xfId="0" applyNumberFormat="1" applyFont="1" applyBorder="1" applyAlignment="1">
      <alignment horizontal="right"/>
    </xf>
    <xf numFmtId="0" fontId="2" fillId="0" borderId="1" xfId="0" applyFont="1" applyFill="1" applyBorder="1"/>
    <xf numFmtId="165" fontId="2" fillId="0" borderId="1" xfId="0" applyNumberFormat="1" applyFont="1" applyBorder="1"/>
    <xf numFmtId="0" fontId="0" fillId="0" borderId="0" xfId="0" applyBorder="1"/>
    <xf numFmtId="0" fontId="5" fillId="0" borderId="1" xfId="0" applyFont="1" applyBorder="1"/>
    <xf numFmtId="0" fontId="0" fillId="0" borderId="1" xfId="0" applyFont="1" applyBorder="1"/>
    <xf numFmtId="164" fontId="0" fillId="2" borderId="1" xfId="0" applyNumberFormat="1" applyFont="1" applyFill="1" applyBorder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164" fontId="6" fillId="0" borderId="1" xfId="0" applyNumberFormat="1" applyFont="1" applyBorder="1"/>
    <xf numFmtId="0" fontId="5" fillId="0" borderId="0" xfId="0" applyFont="1"/>
    <xf numFmtId="0" fontId="7" fillId="0" borderId="0" xfId="0" applyFont="1"/>
    <xf numFmtId="0" fontId="6" fillId="0" borderId="0" xfId="0" applyFont="1"/>
    <xf numFmtId="165" fontId="6" fillId="0" borderId="0" xfId="0" applyNumberFormat="1" applyFont="1"/>
    <xf numFmtId="164" fontId="6" fillId="0" borderId="0" xfId="0" applyNumberFormat="1" applyFont="1"/>
    <xf numFmtId="165" fontId="0" fillId="0" borderId="1" xfId="0" applyNumberFormat="1" applyBorder="1"/>
    <xf numFmtId="165" fontId="6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view="pageLayout" topLeftCell="A6" zoomScaleNormal="100" workbookViewId="0">
      <selection activeCell="B36" sqref="B36"/>
    </sheetView>
  </sheetViews>
  <sheetFormatPr defaultRowHeight="14.5" x14ac:dyDescent="0.35"/>
  <cols>
    <col min="1" max="1" width="12.453125" bestFit="1" customWidth="1"/>
    <col min="2" max="2" width="46.453125" bestFit="1" customWidth="1"/>
    <col min="3" max="3" width="52.453125" bestFit="1" customWidth="1"/>
    <col min="4" max="4" width="11.54296875" bestFit="1" customWidth="1"/>
    <col min="5" max="5" width="15.26953125" bestFit="1" customWidth="1"/>
  </cols>
  <sheetData>
    <row r="1" spans="1:6" ht="1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6" ht="15" x14ac:dyDescent="0.25">
      <c r="A2" s="19">
        <v>2011</v>
      </c>
      <c r="B2" s="19" t="s">
        <v>65</v>
      </c>
      <c r="C2" s="19" t="s">
        <v>57</v>
      </c>
      <c r="D2" s="15">
        <v>202220</v>
      </c>
      <c r="E2" s="24" t="s">
        <v>5</v>
      </c>
    </row>
    <row r="3" spans="1:6" ht="15" x14ac:dyDescent="0.25">
      <c r="A3" s="20">
        <v>2012</v>
      </c>
      <c r="B3" s="20" t="s">
        <v>58</v>
      </c>
      <c r="C3" s="20" t="s">
        <v>59</v>
      </c>
      <c r="D3" s="21">
        <v>310143</v>
      </c>
      <c r="E3" s="22" t="s">
        <v>5</v>
      </c>
    </row>
    <row r="4" spans="1:6" ht="15" x14ac:dyDescent="0.25">
      <c r="A4" s="19">
        <v>2012</v>
      </c>
      <c r="B4" s="19" t="s">
        <v>14</v>
      </c>
      <c r="C4" s="19" t="s">
        <v>15</v>
      </c>
      <c r="D4" s="15">
        <v>203000</v>
      </c>
      <c r="E4" s="24" t="s">
        <v>5</v>
      </c>
      <c r="F4" s="23"/>
    </row>
    <row r="5" spans="1:6" ht="15" x14ac:dyDescent="0.25">
      <c r="A5" s="19">
        <v>2012</v>
      </c>
      <c r="B5" s="19" t="s">
        <v>28</v>
      </c>
      <c r="C5" s="19" t="s">
        <v>29</v>
      </c>
      <c r="D5" s="15">
        <v>370143</v>
      </c>
      <c r="E5" s="24" t="s">
        <v>5</v>
      </c>
      <c r="F5" s="23"/>
    </row>
    <row r="6" spans="1:6" ht="15" x14ac:dyDescent="0.25">
      <c r="A6" s="19">
        <v>2011</v>
      </c>
      <c r="B6" s="19" t="s">
        <v>11</v>
      </c>
      <c r="C6" s="19" t="s">
        <v>62</v>
      </c>
      <c r="D6" s="15">
        <v>300000</v>
      </c>
      <c r="E6" s="24" t="s">
        <v>5</v>
      </c>
      <c r="F6" s="23"/>
    </row>
    <row r="7" spans="1:6" ht="15" x14ac:dyDescent="0.25">
      <c r="A7" s="19">
        <v>2011</v>
      </c>
      <c r="B7" s="19" t="s">
        <v>66</v>
      </c>
      <c r="C7" s="19" t="s">
        <v>68</v>
      </c>
      <c r="D7" s="15">
        <v>550000</v>
      </c>
      <c r="E7" s="24" t="s">
        <v>5</v>
      </c>
      <c r="F7" s="23"/>
    </row>
    <row r="8" spans="1:6" ht="15" x14ac:dyDescent="0.25">
      <c r="A8" s="19">
        <v>2011</v>
      </c>
      <c r="B8" s="19" t="s">
        <v>69</v>
      </c>
      <c r="C8" s="19" t="s">
        <v>70</v>
      </c>
      <c r="D8" s="15">
        <v>281678</v>
      </c>
      <c r="E8" s="24" t="s">
        <v>5</v>
      </c>
      <c r="F8" s="23"/>
    </row>
    <row r="9" spans="1:6" ht="15" x14ac:dyDescent="0.25">
      <c r="A9" s="19">
        <v>2013</v>
      </c>
      <c r="B9" s="19" t="s">
        <v>71</v>
      </c>
      <c r="C9" s="19" t="s">
        <v>72</v>
      </c>
      <c r="D9" s="15">
        <v>500000</v>
      </c>
      <c r="E9" s="24" t="s">
        <v>5</v>
      </c>
      <c r="F9" s="23"/>
    </row>
    <row r="10" spans="1:6" ht="15" x14ac:dyDescent="0.25">
      <c r="A10" s="20">
        <v>2012</v>
      </c>
      <c r="B10" s="20" t="s">
        <v>9</v>
      </c>
      <c r="C10" s="20" t="s">
        <v>13</v>
      </c>
      <c r="D10" s="21">
        <v>486250</v>
      </c>
      <c r="E10" s="22" t="s">
        <v>5</v>
      </c>
      <c r="F10" s="23"/>
    </row>
    <row r="11" spans="1:6" ht="15" x14ac:dyDescent="0.25">
      <c r="A11" s="20">
        <v>2011</v>
      </c>
      <c r="B11" s="20" t="s">
        <v>73</v>
      </c>
      <c r="C11" s="20" t="s">
        <v>74</v>
      </c>
      <c r="D11" s="21">
        <v>1000000</v>
      </c>
      <c r="E11" s="22" t="s">
        <v>5</v>
      </c>
      <c r="F11" s="23"/>
    </row>
    <row r="12" spans="1:6" ht="15" x14ac:dyDescent="0.25">
      <c r="A12" s="20">
        <v>2013</v>
      </c>
      <c r="B12" s="20" t="s">
        <v>75</v>
      </c>
      <c r="C12" s="20" t="s">
        <v>76</v>
      </c>
      <c r="D12" s="21">
        <v>470000</v>
      </c>
      <c r="E12" s="22" t="s">
        <v>5</v>
      </c>
      <c r="F12" s="23"/>
    </row>
    <row r="13" spans="1:6" ht="15" x14ac:dyDescent="0.25">
      <c r="A13" s="20">
        <v>2012</v>
      </c>
      <c r="B13" s="20" t="s">
        <v>81</v>
      </c>
      <c r="C13" s="20" t="s">
        <v>82</v>
      </c>
      <c r="D13" s="21">
        <v>250000</v>
      </c>
      <c r="E13" s="22" t="s">
        <v>5</v>
      </c>
      <c r="F13" s="23"/>
    </row>
    <row r="14" spans="1:6" ht="15" x14ac:dyDescent="0.25">
      <c r="A14" s="19">
        <v>2011</v>
      </c>
      <c r="B14" s="19" t="s">
        <v>77</v>
      </c>
      <c r="C14" s="19" t="s">
        <v>78</v>
      </c>
      <c r="D14" s="15">
        <v>178000</v>
      </c>
      <c r="E14" s="24" t="s">
        <v>5</v>
      </c>
      <c r="F14" s="23"/>
    </row>
    <row r="15" spans="1:6" ht="15" x14ac:dyDescent="0.25">
      <c r="A15" s="19">
        <v>2013</v>
      </c>
      <c r="B15" s="19" t="s">
        <v>34</v>
      </c>
      <c r="C15" s="19" t="s">
        <v>92</v>
      </c>
      <c r="D15" s="15">
        <v>2294000</v>
      </c>
      <c r="E15" s="24" t="s">
        <v>5</v>
      </c>
      <c r="F15" s="23"/>
    </row>
    <row r="16" spans="1:6" ht="15" x14ac:dyDescent="0.25">
      <c r="A16" s="19">
        <v>2012</v>
      </c>
      <c r="B16" s="19" t="s">
        <v>30</v>
      </c>
      <c r="C16" s="19" t="s">
        <v>31</v>
      </c>
      <c r="D16" s="15">
        <v>350000</v>
      </c>
      <c r="E16" s="24" t="s">
        <v>5</v>
      </c>
      <c r="F16" s="23"/>
    </row>
    <row r="17" spans="1:6" ht="15" x14ac:dyDescent="0.25">
      <c r="A17" s="20">
        <v>2012</v>
      </c>
      <c r="B17" s="20" t="s">
        <v>46</v>
      </c>
      <c r="C17" s="20" t="s">
        <v>47</v>
      </c>
      <c r="D17" s="21">
        <v>198281</v>
      </c>
      <c r="E17" s="22" t="s">
        <v>5</v>
      </c>
      <c r="F17" s="23"/>
    </row>
    <row r="18" spans="1:6" ht="15" x14ac:dyDescent="0.25">
      <c r="A18" s="20">
        <v>2011</v>
      </c>
      <c r="B18" s="20" t="s">
        <v>79</v>
      </c>
      <c r="C18" s="20" t="s">
        <v>80</v>
      </c>
      <c r="D18" s="21">
        <v>6125000</v>
      </c>
      <c r="E18" s="22" t="s">
        <v>5</v>
      </c>
      <c r="F18" s="23"/>
    </row>
    <row r="19" spans="1:6" ht="15" x14ac:dyDescent="0.25">
      <c r="A19" s="20">
        <v>2014</v>
      </c>
      <c r="B19" s="20" t="s">
        <v>96</v>
      </c>
      <c r="C19" s="20" t="s">
        <v>97</v>
      </c>
      <c r="D19" s="21">
        <v>193886</v>
      </c>
      <c r="E19" s="22" t="s">
        <v>6</v>
      </c>
      <c r="F19" s="23"/>
    </row>
    <row r="20" spans="1:6" ht="15" x14ac:dyDescent="0.25">
      <c r="A20" s="20">
        <v>2014</v>
      </c>
      <c r="B20" s="20" t="s">
        <v>65</v>
      </c>
      <c r="C20" s="20" t="s">
        <v>93</v>
      </c>
      <c r="D20" s="21">
        <v>160000</v>
      </c>
      <c r="E20" s="22" t="s">
        <v>6</v>
      </c>
      <c r="F20" s="23"/>
    </row>
    <row r="21" spans="1:6" ht="15" x14ac:dyDescent="0.25">
      <c r="A21" s="20">
        <v>2013</v>
      </c>
      <c r="B21" s="20" t="s">
        <v>67</v>
      </c>
      <c r="C21" s="20" t="s">
        <v>61</v>
      </c>
      <c r="D21" s="21">
        <v>1500000</v>
      </c>
      <c r="E21" s="22" t="s">
        <v>6</v>
      </c>
      <c r="F21" s="23"/>
    </row>
    <row r="22" spans="1:6" ht="15" x14ac:dyDescent="0.25">
      <c r="A22" s="20">
        <v>2013</v>
      </c>
      <c r="B22" s="20" t="s">
        <v>67</v>
      </c>
      <c r="C22" s="20" t="s">
        <v>60</v>
      </c>
      <c r="D22" s="21">
        <v>500000</v>
      </c>
      <c r="E22" s="22" t="s">
        <v>6</v>
      </c>
      <c r="F22" s="23"/>
    </row>
    <row r="23" spans="1:6" ht="15" x14ac:dyDescent="0.25">
      <c r="A23" s="20">
        <v>2014</v>
      </c>
      <c r="B23" s="20" t="s">
        <v>48</v>
      </c>
      <c r="C23" s="20" t="s">
        <v>49</v>
      </c>
      <c r="D23" s="21">
        <v>500000</v>
      </c>
      <c r="E23" s="22" t="s">
        <v>6</v>
      </c>
      <c r="F23" s="23"/>
    </row>
    <row r="24" spans="1:6" ht="15" x14ac:dyDescent="0.25">
      <c r="A24" s="20">
        <v>2013</v>
      </c>
      <c r="B24" s="20" t="s">
        <v>11</v>
      </c>
      <c r="C24" s="20" t="s">
        <v>12</v>
      </c>
      <c r="D24" s="21">
        <v>353000</v>
      </c>
      <c r="E24" s="22" t="s">
        <v>6</v>
      </c>
      <c r="F24" s="23"/>
    </row>
    <row r="25" spans="1:6" ht="15" x14ac:dyDescent="0.25">
      <c r="A25" s="19">
        <v>2011</v>
      </c>
      <c r="B25" s="19" t="s">
        <v>63</v>
      </c>
      <c r="C25" s="19" t="s">
        <v>64</v>
      </c>
      <c r="D25" s="15">
        <v>165000</v>
      </c>
      <c r="E25" s="24" t="s">
        <v>6</v>
      </c>
      <c r="F25" s="23"/>
    </row>
    <row r="26" spans="1:6" ht="15" x14ac:dyDescent="0.25">
      <c r="A26" s="19">
        <v>2012</v>
      </c>
      <c r="B26" s="19" t="s">
        <v>38</v>
      </c>
      <c r="C26" s="19" t="s">
        <v>39</v>
      </c>
      <c r="D26" s="15">
        <v>200000</v>
      </c>
      <c r="E26" s="24" t="s">
        <v>6</v>
      </c>
      <c r="F26" s="23"/>
    </row>
    <row r="27" spans="1:6" ht="15" x14ac:dyDescent="0.25">
      <c r="A27" s="20">
        <v>2014</v>
      </c>
      <c r="B27" s="20" t="s">
        <v>9</v>
      </c>
      <c r="C27" s="20" t="s">
        <v>10</v>
      </c>
      <c r="D27" s="21">
        <v>1500000</v>
      </c>
      <c r="E27" s="22" t="s">
        <v>6</v>
      </c>
      <c r="F27" s="23"/>
    </row>
    <row r="28" spans="1:6" ht="15" x14ac:dyDescent="0.25">
      <c r="A28" s="20">
        <v>2014</v>
      </c>
      <c r="B28" s="20" t="s">
        <v>20</v>
      </c>
      <c r="C28" s="20" t="s">
        <v>21</v>
      </c>
      <c r="D28" s="21">
        <v>351000</v>
      </c>
      <c r="E28" s="22" t="s">
        <v>6</v>
      </c>
      <c r="F28" s="23"/>
    </row>
    <row r="29" spans="1:6" ht="15" x14ac:dyDescent="0.25">
      <c r="A29" s="20">
        <v>2014</v>
      </c>
      <c r="B29" s="20" t="s">
        <v>94</v>
      </c>
      <c r="C29" s="20" t="s">
        <v>95</v>
      </c>
      <c r="D29" s="21">
        <v>270000</v>
      </c>
      <c r="E29" s="22" t="s">
        <v>6</v>
      </c>
      <c r="F29" s="23"/>
    </row>
    <row r="30" spans="1:6" x14ac:dyDescent="0.35">
      <c r="A30" s="20"/>
      <c r="B30" s="20"/>
      <c r="C30" s="25">
        <f>COUNT(D2:D29)</f>
        <v>28</v>
      </c>
      <c r="D30" s="26">
        <f>SUM(D2:D29)</f>
        <v>19761601</v>
      </c>
      <c r="E30" s="20"/>
      <c r="F30" s="23"/>
    </row>
    <row r="31" spans="1:6" x14ac:dyDescent="0.35">
      <c r="A31" s="23" t="s">
        <v>7</v>
      </c>
      <c r="B31" s="23"/>
      <c r="C31" s="23"/>
      <c r="D31" s="23"/>
      <c r="E31" s="23"/>
      <c r="F31" s="23"/>
    </row>
    <row r="32" spans="1:6" x14ac:dyDescent="0.35">
      <c r="A32" s="27" t="s">
        <v>102</v>
      </c>
      <c r="B32" s="23"/>
      <c r="C32" s="23"/>
      <c r="D32" s="28" t="s">
        <v>5</v>
      </c>
      <c r="E32" s="29">
        <f>COUNT(D2:D18)</f>
        <v>17</v>
      </c>
      <c r="F32" s="30">
        <f>E32/E34</f>
        <v>0.6071428571428571</v>
      </c>
    </row>
    <row r="33" spans="1:6" x14ac:dyDescent="0.35">
      <c r="A33" s="23"/>
      <c r="B33" s="23"/>
      <c r="C33" s="23"/>
      <c r="D33" s="28" t="s">
        <v>6</v>
      </c>
      <c r="E33" s="29">
        <f>COUNT(D19:D29)</f>
        <v>11</v>
      </c>
      <c r="F33" s="30">
        <f>E33/E34</f>
        <v>0.39285714285714285</v>
      </c>
    </row>
    <row r="34" spans="1:6" x14ac:dyDescent="0.35">
      <c r="A34" s="23"/>
      <c r="B34" s="23"/>
      <c r="C34" s="23"/>
      <c r="D34" s="28" t="s">
        <v>8</v>
      </c>
      <c r="E34" s="29">
        <f>SUM(E32:E33)</f>
        <v>28</v>
      </c>
      <c r="F34" s="30">
        <f>SUM(F32:F33)</f>
        <v>1</v>
      </c>
    </row>
    <row r="35" spans="1:6" x14ac:dyDescent="0.35">
      <c r="A35" s="23"/>
      <c r="B35" s="23"/>
      <c r="C35" s="23"/>
      <c r="D35" s="28"/>
      <c r="E35" s="29"/>
      <c r="F35" s="29"/>
    </row>
    <row r="36" spans="1:6" x14ac:dyDescent="0.35">
      <c r="A36" s="23"/>
      <c r="B36" s="23"/>
      <c r="C36" s="23"/>
      <c r="D36" s="28" t="s">
        <v>5</v>
      </c>
      <c r="E36" s="31">
        <f>SUM(D2:D18)</f>
        <v>14068715</v>
      </c>
      <c r="F36" s="30">
        <f>E36/E38</f>
        <v>0.71192182252844793</v>
      </c>
    </row>
    <row r="37" spans="1:6" x14ac:dyDescent="0.35">
      <c r="A37" s="23"/>
      <c r="B37" s="23"/>
      <c r="C37" s="23"/>
      <c r="D37" s="28" t="s">
        <v>6</v>
      </c>
      <c r="E37" s="31">
        <f>SUM(D19:D29)</f>
        <v>5692886</v>
      </c>
      <c r="F37" s="30">
        <f>E37/E38</f>
        <v>0.28807817747155201</v>
      </c>
    </row>
    <row r="38" spans="1:6" x14ac:dyDescent="0.35">
      <c r="A38" s="23"/>
      <c r="B38" s="23"/>
      <c r="C38" s="23"/>
      <c r="D38" s="28" t="s">
        <v>8</v>
      </c>
      <c r="E38" s="31">
        <f>SUM(E36:E37)</f>
        <v>19761601</v>
      </c>
      <c r="F38" s="30">
        <f>SUM(F36:F37)</f>
        <v>1</v>
      </c>
    </row>
    <row r="41" spans="1:6" x14ac:dyDescent="0.35">
      <c r="A41" s="1" t="s">
        <v>0</v>
      </c>
      <c r="B41" s="1" t="s">
        <v>1</v>
      </c>
      <c r="C41" s="1" t="s">
        <v>16</v>
      </c>
      <c r="D41" s="2" t="s">
        <v>3</v>
      </c>
      <c r="E41" s="2" t="s">
        <v>4</v>
      </c>
    </row>
    <row r="42" spans="1:6" x14ac:dyDescent="0.35">
      <c r="A42" s="19">
        <v>2012</v>
      </c>
      <c r="B42" s="19" t="s">
        <v>43</v>
      </c>
      <c r="C42" s="19" t="s">
        <v>44</v>
      </c>
      <c r="D42" s="4">
        <v>664780</v>
      </c>
      <c r="E42" s="5" t="s">
        <v>5</v>
      </c>
    </row>
    <row r="43" spans="1:6" x14ac:dyDescent="0.35">
      <c r="A43" s="3">
        <v>2013</v>
      </c>
      <c r="B43" s="3" t="s">
        <v>17</v>
      </c>
      <c r="C43" s="3" t="s">
        <v>18</v>
      </c>
      <c r="D43" s="4">
        <v>490000</v>
      </c>
      <c r="E43" s="5" t="s">
        <v>5</v>
      </c>
    </row>
    <row r="44" spans="1:6" x14ac:dyDescent="0.35">
      <c r="A44" s="3">
        <v>2013</v>
      </c>
      <c r="B44" s="3" t="s">
        <v>17</v>
      </c>
      <c r="C44" s="3" t="s">
        <v>19</v>
      </c>
      <c r="D44" s="4">
        <v>500000</v>
      </c>
      <c r="E44" s="5" t="s">
        <v>5</v>
      </c>
    </row>
    <row r="45" spans="1:6" x14ac:dyDescent="0.35">
      <c r="A45" s="3"/>
      <c r="B45" s="3"/>
      <c r="C45" s="7">
        <f>COUNT(D42:D44)</f>
        <v>3</v>
      </c>
      <c r="D45" s="8">
        <f>SUM(D42:D44)</f>
        <v>1654780</v>
      </c>
      <c r="E45" s="3"/>
    </row>
    <row r="46" spans="1:6" x14ac:dyDescent="0.35">
      <c r="A46" s="9" t="s">
        <v>7</v>
      </c>
    </row>
    <row r="47" spans="1:6" x14ac:dyDescent="0.35">
      <c r="A47" s="10"/>
      <c r="D47" s="11" t="s">
        <v>5</v>
      </c>
      <c r="E47" s="12">
        <f>COUNT(D42:D44)</f>
        <v>3</v>
      </c>
      <c r="F47" s="13">
        <f>E47/E49</f>
        <v>1</v>
      </c>
    </row>
    <row r="48" spans="1:6" x14ac:dyDescent="0.35">
      <c r="D48" s="11" t="s">
        <v>6</v>
      </c>
      <c r="E48" s="12">
        <v>0</v>
      </c>
      <c r="F48" s="13">
        <f>E48/E49</f>
        <v>0</v>
      </c>
    </row>
    <row r="49" spans="4:6" x14ac:dyDescent="0.35">
      <c r="D49" s="11" t="s">
        <v>8</v>
      </c>
      <c r="E49" s="12">
        <f>SUM(E47:E48)</f>
        <v>3</v>
      </c>
      <c r="F49" s="13">
        <f>SUM(F47:F48)</f>
        <v>1</v>
      </c>
    </row>
    <row r="50" spans="4:6" x14ac:dyDescent="0.35">
      <c r="D50" s="11"/>
      <c r="E50" s="12"/>
      <c r="F50" s="12"/>
    </row>
    <row r="51" spans="4:6" x14ac:dyDescent="0.35">
      <c r="D51" s="11" t="s">
        <v>5</v>
      </c>
      <c r="E51" s="14">
        <f>SUM(D42:D44)</f>
        <v>1654780</v>
      </c>
      <c r="F51" s="13">
        <f>E51/E53</f>
        <v>1</v>
      </c>
    </row>
    <row r="52" spans="4:6" x14ac:dyDescent="0.35">
      <c r="D52" s="11" t="s">
        <v>6</v>
      </c>
      <c r="E52" s="14">
        <v>0</v>
      </c>
      <c r="F52" s="13">
        <f>E52/E53</f>
        <v>0</v>
      </c>
    </row>
    <row r="53" spans="4:6" x14ac:dyDescent="0.35">
      <c r="D53" s="11" t="s">
        <v>8</v>
      </c>
      <c r="E53" s="14">
        <f>SUM(E51:E52)</f>
        <v>1654780</v>
      </c>
      <c r="F53" s="13">
        <f>SUM(F51:F52)</f>
        <v>1</v>
      </c>
    </row>
  </sheetData>
  <pageMargins left="0.7" right="0.7" top="0.75" bottom="0.75" header="0.3" footer="0.3"/>
  <pageSetup scale="65" orientation="landscape" r:id="rId1"/>
  <headerFooter>
    <oddHeader>&amp;C&amp;"Arial,Bold"&amp;12Summary of 2010 Non-JOBZ Business and Financial Assistance Agreements Reported by Government Agencies in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workbookViewId="0">
      <selection activeCell="B3" sqref="B3"/>
    </sheetView>
  </sheetViews>
  <sheetFormatPr defaultRowHeight="14.5" x14ac:dyDescent="0.35"/>
  <cols>
    <col min="1" max="1" width="12.453125" bestFit="1" customWidth="1"/>
    <col min="2" max="2" width="23.1796875" bestFit="1" customWidth="1"/>
    <col min="3" max="3" width="51.453125" bestFit="1" customWidth="1"/>
    <col min="4" max="4" width="14.453125" bestFit="1" customWidth="1"/>
    <col min="5" max="5" width="13.1796875" bestFit="1" customWidth="1"/>
    <col min="6" max="6" width="12.54296875" bestFit="1" customWidth="1"/>
    <col min="7" max="7" width="17" bestFit="1" customWidth="1"/>
  </cols>
  <sheetData>
    <row r="1" spans="1:7" ht="15" x14ac:dyDescent="0.25">
      <c r="A1" s="7" t="s">
        <v>0</v>
      </c>
      <c r="B1" s="7" t="s">
        <v>1</v>
      </c>
      <c r="C1" s="7" t="s">
        <v>22</v>
      </c>
      <c r="D1" s="7" t="s">
        <v>23</v>
      </c>
      <c r="E1" s="7" t="s">
        <v>24</v>
      </c>
      <c r="F1" s="16" t="s">
        <v>25</v>
      </c>
      <c r="G1" s="25" t="s">
        <v>45</v>
      </c>
    </row>
    <row r="2" spans="1:7" ht="15" x14ac:dyDescent="0.25">
      <c r="A2" s="3">
        <v>2013</v>
      </c>
      <c r="B2" s="3" t="s">
        <v>88</v>
      </c>
      <c r="C2" s="3" t="s">
        <v>89</v>
      </c>
      <c r="D2" s="5" t="s">
        <v>5</v>
      </c>
      <c r="E2" s="6">
        <v>149999</v>
      </c>
      <c r="F2" s="6">
        <v>799999</v>
      </c>
      <c r="G2" s="32">
        <f t="shared" ref="G2:G18" si="0">E2/F2</f>
        <v>0.18749898437373047</v>
      </c>
    </row>
    <row r="3" spans="1:7" ht="15" x14ac:dyDescent="0.25">
      <c r="A3" s="3">
        <v>2013</v>
      </c>
      <c r="B3" s="3" t="s">
        <v>50</v>
      </c>
      <c r="C3" s="3" t="s">
        <v>51</v>
      </c>
      <c r="D3" s="5" t="s">
        <v>5</v>
      </c>
      <c r="E3" s="6">
        <v>75000</v>
      </c>
      <c r="F3" s="6">
        <v>234670</v>
      </c>
      <c r="G3" s="32">
        <f t="shared" ref="G3" si="1">E3/F3</f>
        <v>0.31959773298674737</v>
      </c>
    </row>
    <row r="4" spans="1:7" ht="15" x14ac:dyDescent="0.25">
      <c r="A4" s="3">
        <v>2012</v>
      </c>
      <c r="B4" s="3" t="s">
        <v>36</v>
      </c>
      <c r="C4" s="3" t="s">
        <v>37</v>
      </c>
      <c r="D4" s="5" t="s">
        <v>5</v>
      </c>
      <c r="E4" s="6">
        <v>150000</v>
      </c>
      <c r="F4" s="6">
        <v>1200000</v>
      </c>
      <c r="G4" s="32">
        <f t="shared" si="0"/>
        <v>0.125</v>
      </c>
    </row>
    <row r="5" spans="1:7" ht="15" x14ac:dyDescent="0.25">
      <c r="A5" s="3">
        <v>2011</v>
      </c>
      <c r="B5" s="3" t="s">
        <v>36</v>
      </c>
      <c r="C5" s="3" t="s">
        <v>53</v>
      </c>
      <c r="D5" s="5" t="s">
        <v>5</v>
      </c>
      <c r="E5" s="6">
        <v>150000</v>
      </c>
      <c r="F5" s="6">
        <v>965000</v>
      </c>
      <c r="G5" s="32">
        <f t="shared" si="0"/>
        <v>0.15544041450777202</v>
      </c>
    </row>
    <row r="6" spans="1:7" ht="15" x14ac:dyDescent="0.25">
      <c r="A6" s="3">
        <v>2011</v>
      </c>
      <c r="B6" s="3" t="s">
        <v>54</v>
      </c>
      <c r="C6" s="3" t="s">
        <v>55</v>
      </c>
      <c r="D6" s="5" t="s">
        <v>5</v>
      </c>
      <c r="E6" s="6">
        <v>75000</v>
      </c>
      <c r="F6" s="6">
        <v>230000</v>
      </c>
      <c r="G6" s="32">
        <f t="shared" si="0"/>
        <v>0.32608695652173914</v>
      </c>
    </row>
    <row r="7" spans="1:7" ht="15" x14ac:dyDescent="0.25">
      <c r="A7" s="3">
        <v>2014</v>
      </c>
      <c r="B7" s="3" t="s">
        <v>100</v>
      </c>
      <c r="C7" s="3" t="s">
        <v>101</v>
      </c>
      <c r="D7" s="5" t="s">
        <v>5</v>
      </c>
      <c r="E7" s="6">
        <v>139051</v>
      </c>
      <c r="F7" s="6">
        <v>730000</v>
      </c>
      <c r="G7" s="32">
        <f t="shared" si="0"/>
        <v>0.19048082191780821</v>
      </c>
    </row>
    <row r="8" spans="1:7" ht="15" x14ac:dyDescent="0.25">
      <c r="A8" s="3">
        <v>2011</v>
      </c>
      <c r="B8" s="3" t="s">
        <v>73</v>
      </c>
      <c r="C8" s="3" t="s">
        <v>56</v>
      </c>
      <c r="D8" s="5" t="s">
        <v>5</v>
      </c>
      <c r="E8" s="6">
        <v>99000</v>
      </c>
      <c r="F8" s="6">
        <v>2079000</v>
      </c>
      <c r="G8" s="32">
        <f t="shared" si="0"/>
        <v>4.7619047619047616E-2</v>
      </c>
    </row>
    <row r="9" spans="1:7" ht="15" x14ac:dyDescent="0.25">
      <c r="A9" s="3">
        <v>2012</v>
      </c>
      <c r="B9" s="3" t="s">
        <v>83</v>
      </c>
      <c r="C9" s="3" t="s">
        <v>41</v>
      </c>
      <c r="D9" s="5" t="s">
        <v>5</v>
      </c>
      <c r="E9" s="6">
        <v>110400</v>
      </c>
      <c r="F9" s="6">
        <v>4458660</v>
      </c>
      <c r="G9" s="32">
        <f t="shared" si="0"/>
        <v>2.4760802572970354E-2</v>
      </c>
    </row>
    <row r="10" spans="1:7" ht="15" x14ac:dyDescent="0.25">
      <c r="A10" s="3">
        <v>2012</v>
      </c>
      <c r="B10" s="3" t="s">
        <v>84</v>
      </c>
      <c r="C10" s="3" t="s">
        <v>42</v>
      </c>
      <c r="D10" s="5" t="s">
        <v>5</v>
      </c>
      <c r="E10" s="6">
        <v>85860</v>
      </c>
      <c r="F10" s="6">
        <v>1123441</v>
      </c>
      <c r="G10" s="32">
        <f t="shared" si="0"/>
        <v>7.6425909326791525E-2</v>
      </c>
    </row>
    <row r="11" spans="1:7" ht="15" x14ac:dyDescent="0.25">
      <c r="A11" s="3">
        <v>2014</v>
      </c>
      <c r="B11" s="3" t="s">
        <v>34</v>
      </c>
      <c r="C11" s="3" t="s">
        <v>35</v>
      </c>
      <c r="D11" s="5" t="s">
        <v>5</v>
      </c>
      <c r="E11" s="6">
        <v>76230</v>
      </c>
      <c r="F11" s="6">
        <v>76230</v>
      </c>
      <c r="G11" s="32">
        <f>E11/F11</f>
        <v>1</v>
      </c>
    </row>
    <row r="12" spans="1:7" ht="15" x14ac:dyDescent="0.25">
      <c r="A12" s="3">
        <v>2014</v>
      </c>
      <c r="B12" s="3" t="s">
        <v>26</v>
      </c>
      <c r="C12" s="3" t="s">
        <v>27</v>
      </c>
      <c r="D12" s="5" t="s">
        <v>6</v>
      </c>
      <c r="E12" s="6">
        <v>113525</v>
      </c>
      <c r="F12" s="6">
        <v>2771156</v>
      </c>
      <c r="G12" s="32">
        <f t="shared" ref="G12" si="2">E12/F12</f>
        <v>4.0966657957906376E-2</v>
      </c>
    </row>
    <row r="13" spans="1:7" ht="15" x14ac:dyDescent="0.25">
      <c r="A13" s="3">
        <v>2011</v>
      </c>
      <c r="B13" s="3" t="s">
        <v>85</v>
      </c>
      <c r="C13" s="3" t="s">
        <v>52</v>
      </c>
      <c r="D13" s="5" t="s">
        <v>6</v>
      </c>
      <c r="E13" s="6">
        <v>145000</v>
      </c>
      <c r="F13" s="6">
        <v>200500</v>
      </c>
      <c r="G13" s="32">
        <f t="shared" si="0"/>
        <v>0.72319201995012472</v>
      </c>
    </row>
    <row r="14" spans="1:7" ht="15" x14ac:dyDescent="0.25">
      <c r="A14" s="3">
        <v>2013</v>
      </c>
      <c r="B14" s="3" t="s">
        <v>86</v>
      </c>
      <c r="C14" s="3" t="s">
        <v>90</v>
      </c>
      <c r="D14" s="5" t="s">
        <v>6</v>
      </c>
      <c r="E14" s="6">
        <v>150000</v>
      </c>
      <c r="F14" s="6">
        <v>3344703</v>
      </c>
      <c r="G14" s="32">
        <f t="shared" si="0"/>
        <v>4.4847031261071611E-2</v>
      </c>
    </row>
    <row r="15" spans="1:7" ht="15" x14ac:dyDescent="0.25">
      <c r="A15" s="3">
        <v>2014</v>
      </c>
      <c r="B15" s="3" t="s">
        <v>32</v>
      </c>
      <c r="C15" s="3" t="s">
        <v>33</v>
      </c>
      <c r="D15" s="5" t="s">
        <v>6</v>
      </c>
      <c r="E15" s="6">
        <v>39767</v>
      </c>
      <c r="F15" s="6">
        <v>1813517</v>
      </c>
      <c r="G15" s="32">
        <f t="shared" si="0"/>
        <v>2.1928109855049609E-2</v>
      </c>
    </row>
    <row r="16" spans="1:7" ht="15" x14ac:dyDescent="0.25">
      <c r="A16" s="3">
        <v>2014</v>
      </c>
      <c r="B16" s="3" t="s">
        <v>87</v>
      </c>
      <c r="C16" s="3" t="s">
        <v>40</v>
      </c>
      <c r="D16" s="5" t="s">
        <v>6</v>
      </c>
      <c r="E16" s="6">
        <v>150000</v>
      </c>
      <c r="F16" s="6">
        <v>250000</v>
      </c>
      <c r="G16" s="32">
        <f t="shared" si="0"/>
        <v>0.6</v>
      </c>
    </row>
    <row r="17" spans="1:7" ht="15" x14ac:dyDescent="0.25">
      <c r="A17" s="3">
        <v>2014</v>
      </c>
      <c r="B17" s="3" t="s">
        <v>98</v>
      </c>
      <c r="C17" s="3" t="s">
        <v>99</v>
      </c>
      <c r="D17" s="5" t="s">
        <v>6</v>
      </c>
      <c r="E17" s="6">
        <v>150000</v>
      </c>
      <c r="F17" s="6">
        <v>7375000</v>
      </c>
      <c r="G17" s="32">
        <f t="shared" si="0"/>
        <v>2.0338983050847456E-2</v>
      </c>
    </row>
    <row r="18" spans="1:7" ht="15" x14ac:dyDescent="0.25">
      <c r="A18" s="3"/>
      <c r="B18" s="3"/>
      <c r="C18" s="3"/>
      <c r="D18" s="7">
        <f>COUNT(F2:F17)</f>
        <v>16</v>
      </c>
      <c r="E18" s="8">
        <f>SUM(E2:E17)</f>
        <v>1858832</v>
      </c>
      <c r="F18" s="8">
        <f>SUM(F2:F17)</f>
        <v>27651876</v>
      </c>
      <c r="G18" s="33">
        <f t="shared" si="0"/>
        <v>6.7222636178463982E-2</v>
      </c>
    </row>
    <row r="19" spans="1:7" ht="15" x14ac:dyDescent="0.25">
      <c r="A19" s="9" t="s">
        <v>7</v>
      </c>
    </row>
    <row r="20" spans="1:7" ht="15" x14ac:dyDescent="0.25">
      <c r="A20" s="9" t="s">
        <v>91</v>
      </c>
    </row>
    <row r="21" spans="1:7" ht="15" x14ac:dyDescent="0.25">
      <c r="C21" s="7" t="s">
        <v>4</v>
      </c>
      <c r="D21" s="7" t="s">
        <v>5</v>
      </c>
      <c r="E21" s="7">
        <f>COUNT(E2:E11)</f>
        <v>10</v>
      </c>
      <c r="F21" s="17">
        <f>E21/E23</f>
        <v>0.625</v>
      </c>
    </row>
    <row r="22" spans="1:7" ht="15" x14ac:dyDescent="0.25">
      <c r="C22" s="12"/>
      <c r="D22" s="7" t="s">
        <v>6</v>
      </c>
      <c r="E22" s="7">
        <f>COUNT(E12:E17)</f>
        <v>6</v>
      </c>
      <c r="F22" s="17">
        <f>E22/E23</f>
        <v>0.375</v>
      </c>
    </row>
    <row r="23" spans="1:7" ht="15" x14ac:dyDescent="0.25">
      <c r="C23" s="12"/>
      <c r="D23" s="7" t="s">
        <v>8</v>
      </c>
      <c r="E23" s="7">
        <f>SUM(E21:E22)</f>
        <v>16</v>
      </c>
      <c r="F23" s="17">
        <f>SUM(F21:F22)</f>
        <v>1</v>
      </c>
    </row>
    <row r="24" spans="1:7" ht="15" x14ac:dyDescent="0.25">
      <c r="D24" s="18"/>
      <c r="E24" s="18"/>
      <c r="F24" s="18"/>
    </row>
    <row r="25" spans="1:7" x14ac:dyDescent="0.35">
      <c r="D25" s="18"/>
      <c r="E25" s="18"/>
      <c r="F25" s="18"/>
    </row>
    <row r="26" spans="1:7" x14ac:dyDescent="0.35">
      <c r="C26" s="7" t="s">
        <v>24</v>
      </c>
      <c r="D26" s="7" t="s">
        <v>5</v>
      </c>
      <c r="E26" s="8">
        <f>SUM(E2:E11)</f>
        <v>1110540</v>
      </c>
      <c r="F26" s="17">
        <f>E26/E28</f>
        <v>0.59743968255334534</v>
      </c>
    </row>
    <row r="27" spans="1:7" x14ac:dyDescent="0.35">
      <c r="C27" s="12"/>
      <c r="D27" s="7" t="s">
        <v>6</v>
      </c>
      <c r="E27" s="8">
        <f>SUM(E12:E17)</f>
        <v>748292</v>
      </c>
      <c r="F27" s="17">
        <f>E27/E28</f>
        <v>0.40256031744665466</v>
      </c>
    </row>
    <row r="28" spans="1:7" x14ac:dyDescent="0.35">
      <c r="C28" s="12"/>
      <c r="D28" s="7" t="s">
        <v>8</v>
      </c>
      <c r="E28" s="8">
        <f>SUM(E26:E27)</f>
        <v>1858832</v>
      </c>
      <c r="F28" s="17">
        <f>SUM(F26:F27)</f>
        <v>1</v>
      </c>
    </row>
    <row r="31" spans="1:7" x14ac:dyDescent="0.35">
      <c r="C31" s="7" t="s">
        <v>25</v>
      </c>
      <c r="D31" s="7" t="s">
        <v>5</v>
      </c>
      <c r="E31" s="8">
        <f>SUM(F2:F11)</f>
        <v>11897000</v>
      </c>
      <c r="F31" s="17">
        <f>E31/E33</f>
        <v>0.43024205663297493</v>
      </c>
    </row>
    <row r="32" spans="1:7" x14ac:dyDescent="0.35">
      <c r="C32" s="12"/>
      <c r="D32" s="7" t="s">
        <v>6</v>
      </c>
      <c r="E32" s="8">
        <f>SUM(F12:F17)</f>
        <v>15754876</v>
      </c>
      <c r="F32" s="17">
        <f>E32/E33</f>
        <v>0.56975794336702512</v>
      </c>
    </row>
    <row r="33" spans="3:6" x14ac:dyDescent="0.35">
      <c r="C33" s="12"/>
      <c r="D33" s="7" t="s">
        <v>8</v>
      </c>
      <c r="E33" s="8">
        <f>SUM(E31:E32)</f>
        <v>27651876</v>
      </c>
      <c r="F33" s="17">
        <f>SUM(F31:F32)</f>
        <v>1</v>
      </c>
    </row>
  </sheetData>
  <pageMargins left="0.7" right="0.7" top="0.75" bottom="0.75" header="0.3" footer="0.3"/>
  <pageSetup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MBAF</vt:lpstr>
      <vt:lpstr>MFAF</vt:lpstr>
      <vt:lpstr>Sheet3</vt:lpstr>
      <vt:lpstr>MBAF!Print_Area</vt:lpstr>
    </vt:vector>
  </TitlesOfParts>
  <Company>DEED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DEED</dc:creator>
  <cp:lastModifiedBy>Marietta Olsen</cp:lastModifiedBy>
  <cp:lastPrinted>2014-10-30T20:47:34Z</cp:lastPrinted>
  <dcterms:created xsi:type="dcterms:W3CDTF">2012-02-29T21:43:47Z</dcterms:created>
  <dcterms:modified xsi:type="dcterms:W3CDTF">2014-11-19T16:17:54Z</dcterms:modified>
</cp:coreProperties>
</file>