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720" yWindow="1620" windowWidth="17955" windowHeight="10275"/>
  </bookViews>
  <sheets>
    <sheet name="Appendix F 2011 MBAF" sheetId="1" r:id="rId1"/>
    <sheet name="Appendix F 2011 MFAF" sheetId="2" r:id="rId2"/>
  </sheets>
  <calcPr calcId="152511"/>
</workbook>
</file>

<file path=xl/calcChain.xml><?xml version="1.0" encoding="utf-8"?>
<calcChain xmlns="http://schemas.openxmlformats.org/spreadsheetml/2006/main">
  <c r="E50" i="1" l="1"/>
  <c r="E46" i="1"/>
  <c r="E51" i="1" l="1"/>
  <c r="E47" i="1"/>
  <c r="D41" i="1" l="1"/>
  <c r="C41" i="1" l="1"/>
  <c r="E26" i="2" l="1"/>
  <c r="G25" i="2" l="1"/>
  <c r="G19" i="2" l="1"/>
  <c r="E65" i="1" l="1"/>
  <c r="E61" i="1"/>
  <c r="F26" i="2" l="1"/>
  <c r="E40" i="2"/>
  <c r="D26" i="2"/>
  <c r="E30" i="2"/>
  <c r="E35" i="2"/>
  <c r="G15" i="2" l="1"/>
  <c r="G18" i="2"/>
  <c r="G9" i="2" l="1"/>
  <c r="E39" i="2" l="1"/>
  <c r="E34" i="2"/>
  <c r="E29" i="2"/>
  <c r="G21" i="2"/>
  <c r="G7" i="2" l="1"/>
  <c r="G17" i="2" l="1"/>
  <c r="G16" i="2"/>
  <c r="G24" i="2"/>
  <c r="G23" i="2"/>
  <c r="G11" i="2"/>
  <c r="G22" i="2"/>
  <c r="G20" i="2"/>
  <c r="G14" i="2"/>
  <c r="G13" i="2"/>
  <c r="G12" i="2"/>
  <c r="G10" i="2"/>
  <c r="G8" i="2"/>
  <c r="G6" i="2"/>
  <c r="G5" i="2"/>
  <c r="G4" i="2"/>
  <c r="G3" i="2"/>
  <c r="G2" i="2"/>
  <c r="D59" i="1" l="1"/>
  <c r="C59" i="1"/>
  <c r="E67" i="1" l="1"/>
  <c r="F65" i="1" s="1"/>
  <c r="E63" i="1"/>
  <c r="F61" i="1" s="1"/>
  <c r="F66" i="1" l="1"/>
  <c r="F67" i="1" s="1"/>
  <c r="F62" i="1"/>
  <c r="F63" i="1" s="1"/>
  <c r="G26" i="2" l="1"/>
  <c r="E36" i="2" l="1"/>
  <c r="F35" i="2" s="1"/>
  <c r="E31" i="2"/>
  <c r="F30" i="2" s="1"/>
  <c r="E41" i="2"/>
  <c r="F40" i="2" s="1"/>
  <c r="F39" i="2" l="1"/>
  <c r="F41" i="2" s="1"/>
  <c r="F29" i="2"/>
  <c r="F31" i="2" s="1"/>
  <c r="F34" i="2"/>
  <c r="F36" i="2" s="1"/>
  <c r="E52" i="1" l="1"/>
  <c r="F50" i="1" s="1"/>
  <c r="E48" i="1"/>
  <c r="F47" i="1" s="1"/>
  <c r="F51" i="1" l="1"/>
  <c r="F52" i="1" s="1"/>
  <c r="F46" i="1"/>
  <c r="F48" i="1" s="1"/>
</calcChain>
</file>

<file path=xl/sharedStrings.xml><?xml version="1.0" encoding="utf-8"?>
<sst xmlns="http://schemas.openxmlformats.org/spreadsheetml/2006/main" count="252" uniqueCount="124">
  <si>
    <t>Report Year*</t>
  </si>
  <si>
    <t>Grantor Name</t>
  </si>
  <si>
    <t>Total Dollar</t>
  </si>
  <si>
    <t>Goals Achieved</t>
  </si>
  <si>
    <t>Yes</t>
  </si>
  <si>
    <t>No</t>
  </si>
  <si>
    <t>* Note:  Report year indicates the year the latest report received by DEED from the grantor.</t>
  </si>
  <si>
    <t>Total</t>
  </si>
  <si>
    <t>Shoreview, City of</t>
  </si>
  <si>
    <t>DPS Shoreview LLC</t>
  </si>
  <si>
    <t>Meeker County</t>
  </si>
  <si>
    <t>Inver Grove Heights, City of</t>
  </si>
  <si>
    <t>IGH Investment LLC</t>
  </si>
  <si>
    <t>Cambridge, City of</t>
  </si>
  <si>
    <t>National Recycling Inc</t>
  </si>
  <si>
    <t>Lake City, City of</t>
  </si>
  <si>
    <t>Hearth and Home Technologies Inc</t>
  </si>
  <si>
    <t>White Bear Township</t>
  </si>
  <si>
    <t>Wellspring LLC Tecweigh</t>
  </si>
  <si>
    <t>Iron Range Resources and Rehabilitation Board</t>
  </si>
  <si>
    <t>Polymet Mining</t>
  </si>
  <si>
    <t>Isanti, City of</t>
  </si>
  <si>
    <t>Coon Rapids, City of</t>
  </si>
  <si>
    <t>MEDRAD Inc</t>
  </si>
  <si>
    <t>Brooklyn Park EDA</t>
  </si>
  <si>
    <t>Metro Mold Design LLC</t>
  </si>
  <si>
    <t>Duluth EDA</t>
  </si>
  <si>
    <t>Cedar Bay North LLC</t>
  </si>
  <si>
    <t>Carver, City of</t>
  </si>
  <si>
    <t>Goal Achieved</t>
  </si>
  <si>
    <t>Round Lake Shoppes LLC</t>
  </si>
  <si>
    <t>Carlson Capital Partners LLP</t>
  </si>
  <si>
    <t>HM Chris LLC</t>
  </si>
  <si>
    <t>Stawski and Stawski LLC</t>
  </si>
  <si>
    <t>Rest Inc</t>
  </si>
  <si>
    <t>St. Augusta, City of</t>
  </si>
  <si>
    <t>St Cloud Truck Sales</t>
  </si>
  <si>
    <t>Kittson County</t>
  </si>
  <si>
    <t>PICO Northstar Hallock LLC</t>
  </si>
  <si>
    <t>Mills Properties Inc</t>
  </si>
  <si>
    <t>Houston County EDA</t>
  </si>
  <si>
    <t>Sno-Pac Foods Inc</t>
  </si>
  <si>
    <t>Miken Sports</t>
  </si>
  <si>
    <t>East Grand Forks EDHA</t>
  </si>
  <si>
    <t>Boardwalk Entertainment Group LLC Dan Staus</t>
  </si>
  <si>
    <t>Dean &amp; Tina Greuel DT Greul Inc dba Stennes Granite</t>
  </si>
  <si>
    <t>St. Cloud, City of</t>
  </si>
  <si>
    <t>Microbiologics Inc</t>
  </si>
  <si>
    <t>South St. Paul HRA</t>
  </si>
  <si>
    <t>GR Holdings LLC</t>
  </si>
  <si>
    <t>Old City Hall LLC</t>
  </si>
  <si>
    <t>Richfield HRA</t>
  </si>
  <si>
    <t>Lyndale Gardens LLC</t>
  </si>
  <si>
    <t>Bloomington, City of</t>
  </si>
  <si>
    <t>Electronic Controlled System Inc</t>
  </si>
  <si>
    <t xml:space="preserve">Polar Semiconductor </t>
  </si>
  <si>
    <t>Little Falls, City of</t>
  </si>
  <si>
    <t>AirBon Inc</t>
  </si>
  <si>
    <t>Smiley Dentistry LLC</t>
  </si>
  <si>
    <t>Krump Construction Inc</t>
  </si>
  <si>
    <t>Ehlert Excavating LLC</t>
  </si>
  <si>
    <t>Eric Greenquist</t>
  </si>
  <si>
    <t>M&amp;M Contractors</t>
  </si>
  <si>
    <t>Miller Realty</t>
  </si>
  <si>
    <t>Essential Health fka Innovis Health</t>
  </si>
  <si>
    <t>Duluth, City of</t>
  </si>
  <si>
    <t>300 Canal Park LLC</t>
  </si>
  <si>
    <t>Melrose, City of</t>
  </si>
  <si>
    <t>Warrior Properties LLC</t>
  </si>
  <si>
    <t>Involta LLC</t>
  </si>
  <si>
    <t>ByteSpeed LLC</t>
  </si>
  <si>
    <t>Public Percentage</t>
  </si>
  <si>
    <t>Miller Dwan Foundation Amberwing LLC</t>
  </si>
  <si>
    <t>Dewitt-Seitz Marketplace LLC</t>
  </si>
  <si>
    <t>Waconia, City of</t>
  </si>
  <si>
    <t>Waconia Mills IV LLC</t>
  </si>
  <si>
    <t>Suburban Manufacturing</t>
  </si>
  <si>
    <t>RMS Company</t>
  </si>
  <si>
    <t>Sauk Rapids, City of</t>
  </si>
  <si>
    <t>Coleman Company</t>
  </si>
  <si>
    <t>Breckenridge, City of</t>
  </si>
  <si>
    <t>Hastings, City of</t>
  </si>
  <si>
    <t>Cloquet, City of</t>
  </si>
  <si>
    <t>Moorhead, City of</t>
  </si>
  <si>
    <t>VL Development LLC</t>
  </si>
  <si>
    <t>St. Peter, City of / EDA</t>
  </si>
  <si>
    <t>Biovest International Inc</t>
  </si>
  <si>
    <t>Jackson, City of</t>
  </si>
  <si>
    <t>Bank Midwest, an Iowa State Chartered Bank</t>
  </si>
  <si>
    <t>Chisago County</t>
  </si>
  <si>
    <t>Plastic Products Inc dba Smith Metal Products</t>
  </si>
  <si>
    <t>AGCO Jackson Assembly Company</t>
  </si>
  <si>
    <t>Jackson County</t>
  </si>
  <si>
    <t>AGCO Jackson Operations</t>
  </si>
  <si>
    <t>Marco Inc</t>
  </si>
  <si>
    <t>New York Mills, City of</t>
  </si>
  <si>
    <t>NSHR LLC</t>
  </si>
  <si>
    <t xml:space="preserve">** Note:  Recipient has failed to achieve all goals and obligations in agreement.  </t>
  </si>
  <si>
    <t>North Mankato Port Authority</t>
  </si>
  <si>
    <t>Ziegler Mankato LLC</t>
  </si>
  <si>
    <t>St. Paul Port Authority</t>
  </si>
  <si>
    <t>Banbro LLC</t>
  </si>
  <si>
    <t>Mankato, City of</t>
  </si>
  <si>
    <t>Volk Investments Company LLC</t>
  </si>
  <si>
    <t>Swift County</t>
  </si>
  <si>
    <t>CNH America LLC</t>
  </si>
  <si>
    <t>Lumber Depot LLC</t>
  </si>
  <si>
    <t>Mora, City of</t>
  </si>
  <si>
    <t>Engineered Polymers Corporation</t>
  </si>
  <si>
    <t>Faribault, City of</t>
  </si>
  <si>
    <t>Sage Electrochromics Inc</t>
  </si>
  <si>
    <t>Synapp North Holdings LLC aka E-Logger</t>
  </si>
  <si>
    <t>Big Stone County</t>
  </si>
  <si>
    <t>Wheaton-Dumont Coop Elevator</t>
  </si>
  <si>
    <t>Minnesota Rubber and Plastics***</t>
  </si>
  <si>
    <t>*** Note:  Recipient has failed to achieve all goals and obligations and assistance was repaid in full.</t>
  </si>
  <si>
    <t>Monticello, City of</t>
  </si>
  <si>
    <t>Blank</t>
  </si>
  <si>
    <t>Project Goals Achieved</t>
  </si>
  <si>
    <t>Total Dollar Value Project Goals Achieved</t>
  </si>
  <si>
    <t>Recipient</t>
  </si>
  <si>
    <t>Summary of 2011 Non-JOBZ Financial Assistance Agreements Reported in 2016</t>
  </si>
  <si>
    <t>Total Project Budget (All Public and Private Sources) Goals Achieved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</si>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</sst>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165" fontId="2" fillId="0" borderId="1" xfId="0" applyNumberFormat="1" applyFont="1" applyBorder="1"/>
    <xf numFmtId="0" fontId="7" fillId="0" borderId="0" xfId="0" applyFo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Border="1"/>
    <xf numFmtId="164" fontId="7" fillId="2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5" fillId="0" borderId="0" xfId="0" applyFont="1"/>
    <xf numFmtId="0" fontId="8" fillId="0" borderId="1" xfId="0" applyFont="1" applyBorder="1"/>
    <xf numFmtId="0" fontId="2" fillId="0" borderId="2" xfId="0" applyFont="1" applyBorder="1"/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164" fontId="7" fillId="0" borderId="1" xfId="0" applyNumberFormat="1" applyFont="1" applyBorder="1"/>
    <xf numFmtId="164" fontId="7" fillId="0" borderId="1" xfId="0" applyNumberFormat="1" applyFont="1" applyFill="1" applyBorder="1"/>
    <xf numFmtId="165" fontId="7" fillId="0" borderId="1" xfId="0" applyNumberFormat="1" applyFont="1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view="pageLayout" zoomScaleNormal="100" workbookViewId="0">
      <selection activeCell="A9" sqref="A9"/>
    </sheetView>
  </sheetViews>
  <sheetFormatPr defaultRowHeight="15" x14ac:dyDescent="0.25"/>
  <cols>
    <col min="1" max="1" width="12.42578125" bestFit="1" customWidth="1"/>
    <col min="2" max="2" width="46.42578125" bestFit="1" customWidth="1"/>
    <col min="3" max="3" width="40.85546875" customWidth="1"/>
    <col min="4" max="4" width="12.7109375" bestFit="1" customWidth="1"/>
    <col min="5" max="5" width="15.28515625" bestFit="1" customWidth="1"/>
  </cols>
  <sheetData>
    <row r="1" spans="1:6" x14ac:dyDescent="0.25">
      <c r="A1" s="1" t="s">
        <v>0</v>
      </c>
      <c r="B1" s="1" t="s">
        <v>1</v>
      </c>
      <c r="C1" s="1" t="s">
        <v>120</v>
      </c>
      <c r="D1" s="2" t="s">
        <v>2</v>
      </c>
      <c r="E1" s="2" t="s">
        <v>3</v>
      </c>
      <c r="F1" s="15"/>
    </row>
    <row r="2" spans="1:6" x14ac:dyDescent="0.25">
      <c r="A2" s="11">
        <v>2015</v>
      </c>
      <c r="B2" s="11" t="s">
        <v>53</v>
      </c>
      <c r="C2" s="11" t="s">
        <v>55</v>
      </c>
      <c r="D2" s="16">
        <v>292000</v>
      </c>
      <c r="E2" s="12" t="s">
        <v>4</v>
      </c>
      <c r="F2" s="15"/>
    </row>
    <row r="3" spans="1:6" x14ac:dyDescent="0.25">
      <c r="A3" s="11">
        <v>2015</v>
      </c>
      <c r="B3" s="11" t="s">
        <v>53</v>
      </c>
      <c r="C3" s="11" t="s">
        <v>54</v>
      </c>
      <c r="D3" s="16">
        <v>227500</v>
      </c>
      <c r="E3" s="12" t="s">
        <v>4</v>
      </c>
      <c r="F3" s="15"/>
    </row>
    <row r="4" spans="1:6" x14ac:dyDescent="0.25">
      <c r="A4" s="11">
        <v>2015</v>
      </c>
      <c r="B4" s="11" t="s">
        <v>24</v>
      </c>
      <c r="C4" s="11" t="s">
        <v>25</v>
      </c>
      <c r="D4" s="16">
        <v>600000</v>
      </c>
      <c r="E4" s="12" t="s">
        <v>4</v>
      </c>
      <c r="F4" s="15"/>
    </row>
    <row r="5" spans="1:6" x14ac:dyDescent="0.25">
      <c r="A5" s="11">
        <v>2015</v>
      </c>
      <c r="B5" s="11" t="s">
        <v>28</v>
      </c>
      <c r="C5" s="11" t="s">
        <v>39</v>
      </c>
      <c r="D5" s="16">
        <v>991287</v>
      </c>
      <c r="E5" s="12" t="s">
        <v>4</v>
      </c>
      <c r="F5" s="15"/>
    </row>
    <row r="6" spans="1:6" x14ac:dyDescent="0.25">
      <c r="A6" s="11">
        <v>2015</v>
      </c>
      <c r="B6" s="11" t="s">
        <v>89</v>
      </c>
      <c r="C6" s="11" t="s">
        <v>90</v>
      </c>
      <c r="D6" s="16">
        <v>385000</v>
      </c>
      <c r="E6" s="12" t="s">
        <v>4</v>
      </c>
      <c r="F6" s="15"/>
    </row>
    <row r="7" spans="1:6" x14ac:dyDescent="0.25">
      <c r="A7" s="11">
        <v>2014</v>
      </c>
      <c r="B7" s="11" t="s">
        <v>22</v>
      </c>
      <c r="C7" s="11" t="s">
        <v>23</v>
      </c>
      <c r="D7" s="16">
        <v>340000</v>
      </c>
      <c r="E7" s="12" t="s">
        <v>4</v>
      </c>
      <c r="F7" s="15"/>
    </row>
    <row r="8" spans="1:6" x14ac:dyDescent="0.25">
      <c r="A8" s="11">
        <v>2014</v>
      </c>
      <c r="B8" s="11" t="s">
        <v>22</v>
      </c>
      <c r="C8" s="11" t="s">
        <v>77</v>
      </c>
      <c r="D8" s="16">
        <v>631555</v>
      </c>
      <c r="E8" s="12" t="s">
        <v>4</v>
      </c>
      <c r="F8" s="15"/>
    </row>
    <row r="9" spans="1:6" x14ac:dyDescent="0.25">
      <c r="A9" s="11">
        <v>2012</v>
      </c>
      <c r="B9" s="11" t="s">
        <v>26</v>
      </c>
      <c r="C9" s="11" t="s">
        <v>27</v>
      </c>
      <c r="D9" s="16">
        <v>350000</v>
      </c>
      <c r="E9" s="12" t="s">
        <v>4</v>
      </c>
      <c r="F9" s="15"/>
    </row>
    <row r="10" spans="1:6" x14ac:dyDescent="0.25">
      <c r="A10" s="11">
        <v>2013</v>
      </c>
      <c r="B10" s="11" t="s">
        <v>26</v>
      </c>
      <c r="C10" s="11" t="s">
        <v>72</v>
      </c>
      <c r="D10" s="16">
        <v>350000</v>
      </c>
      <c r="E10" s="12" t="s">
        <v>4</v>
      </c>
      <c r="F10" s="15"/>
    </row>
    <row r="11" spans="1:6" x14ac:dyDescent="0.25">
      <c r="A11" s="11">
        <v>2013</v>
      </c>
      <c r="B11" s="11" t="s">
        <v>26</v>
      </c>
      <c r="C11" s="11" t="s">
        <v>73</v>
      </c>
      <c r="D11" s="16">
        <v>200000</v>
      </c>
      <c r="E11" s="12" t="s">
        <v>4</v>
      </c>
      <c r="F11" s="15"/>
    </row>
    <row r="12" spans="1:6" x14ac:dyDescent="0.25">
      <c r="A12" s="11">
        <v>2013</v>
      </c>
      <c r="B12" s="11" t="s">
        <v>26</v>
      </c>
      <c r="C12" s="11" t="s">
        <v>69</v>
      </c>
      <c r="D12" s="16">
        <v>350000</v>
      </c>
      <c r="E12" s="12" t="s">
        <v>4</v>
      </c>
      <c r="F12" s="15"/>
    </row>
    <row r="13" spans="1:6" x14ac:dyDescent="0.25">
      <c r="A13" s="11">
        <v>2013</v>
      </c>
      <c r="B13" s="11" t="s">
        <v>19</v>
      </c>
      <c r="C13" s="11" t="s">
        <v>20</v>
      </c>
      <c r="D13" s="16">
        <v>4000000</v>
      </c>
      <c r="E13" s="12" t="s">
        <v>4</v>
      </c>
      <c r="F13" s="15"/>
    </row>
    <row r="14" spans="1:6" x14ac:dyDescent="0.25">
      <c r="A14" s="11">
        <v>2014</v>
      </c>
      <c r="B14" s="17" t="s">
        <v>37</v>
      </c>
      <c r="C14" s="17" t="s">
        <v>38</v>
      </c>
      <c r="D14" s="18">
        <v>634803</v>
      </c>
      <c r="E14" s="19" t="s">
        <v>4</v>
      </c>
      <c r="F14" s="15"/>
    </row>
    <row r="15" spans="1:6" x14ac:dyDescent="0.25">
      <c r="A15" s="11">
        <v>2012</v>
      </c>
      <c r="B15" s="11" t="s">
        <v>15</v>
      </c>
      <c r="C15" s="11" t="s">
        <v>16</v>
      </c>
      <c r="D15" s="16">
        <v>814200</v>
      </c>
      <c r="E15" s="12" t="s">
        <v>4</v>
      </c>
      <c r="F15" s="15"/>
    </row>
    <row r="16" spans="1:6" x14ac:dyDescent="0.25">
      <c r="A16" s="11">
        <v>2015</v>
      </c>
      <c r="B16" s="17" t="s">
        <v>56</v>
      </c>
      <c r="C16" s="17" t="s">
        <v>57</v>
      </c>
      <c r="D16" s="18">
        <v>180000</v>
      </c>
      <c r="E16" s="19" t="s">
        <v>4</v>
      </c>
      <c r="F16" s="15"/>
    </row>
    <row r="17" spans="1:6" x14ac:dyDescent="0.25">
      <c r="A17" s="11">
        <v>2014</v>
      </c>
      <c r="B17" s="11" t="s">
        <v>102</v>
      </c>
      <c r="C17" s="11" t="s">
        <v>103</v>
      </c>
      <c r="D17" s="16">
        <v>386355</v>
      </c>
      <c r="E17" s="12" t="s">
        <v>4</v>
      </c>
      <c r="F17" s="15"/>
    </row>
    <row r="18" spans="1:6" x14ac:dyDescent="0.25">
      <c r="A18" s="11">
        <v>2016</v>
      </c>
      <c r="B18" s="11" t="s">
        <v>116</v>
      </c>
      <c r="C18" s="11" t="s">
        <v>76</v>
      </c>
      <c r="D18" s="16">
        <v>457000</v>
      </c>
      <c r="E18" s="12" t="s">
        <v>4</v>
      </c>
      <c r="F18" s="15"/>
    </row>
    <row r="19" spans="1:6" x14ac:dyDescent="0.25">
      <c r="A19" s="11">
        <v>2014</v>
      </c>
      <c r="B19" s="11" t="s">
        <v>98</v>
      </c>
      <c r="C19" s="11" t="s">
        <v>99</v>
      </c>
      <c r="D19" s="16">
        <v>488800</v>
      </c>
      <c r="E19" s="12" t="s">
        <v>4</v>
      </c>
      <c r="F19" s="15"/>
    </row>
    <row r="20" spans="1:6" x14ac:dyDescent="0.25">
      <c r="A20" s="11">
        <v>2012</v>
      </c>
      <c r="B20" s="11" t="s">
        <v>35</v>
      </c>
      <c r="C20" s="11" t="s">
        <v>36</v>
      </c>
      <c r="D20" s="16">
        <v>677266</v>
      </c>
      <c r="E20" s="12" t="s">
        <v>4</v>
      </c>
      <c r="F20" s="15"/>
    </row>
    <row r="21" spans="1:6" x14ac:dyDescent="0.25">
      <c r="A21" s="11">
        <v>2013</v>
      </c>
      <c r="B21" s="17" t="s">
        <v>46</v>
      </c>
      <c r="C21" s="17" t="s">
        <v>47</v>
      </c>
      <c r="D21" s="18">
        <v>250000</v>
      </c>
      <c r="E21" s="19" t="s">
        <v>4</v>
      </c>
      <c r="F21" s="15"/>
    </row>
    <row r="22" spans="1:6" x14ac:dyDescent="0.25">
      <c r="A22" s="11">
        <v>2013</v>
      </c>
      <c r="B22" s="17" t="s">
        <v>46</v>
      </c>
      <c r="C22" s="17" t="s">
        <v>94</v>
      </c>
      <c r="D22" s="18">
        <v>982805</v>
      </c>
      <c r="E22" s="19" t="s">
        <v>4</v>
      </c>
      <c r="F22" s="15"/>
    </row>
    <row r="23" spans="1:6" x14ac:dyDescent="0.25">
      <c r="A23" s="11">
        <v>2014</v>
      </c>
      <c r="B23" s="17" t="s">
        <v>100</v>
      </c>
      <c r="C23" s="17" t="s">
        <v>101</v>
      </c>
      <c r="D23" s="18">
        <v>870000</v>
      </c>
      <c r="E23" s="19" t="s">
        <v>4</v>
      </c>
      <c r="F23" s="15"/>
    </row>
    <row r="24" spans="1:6" x14ac:dyDescent="0.25">
      <c r="A24" s="11">
        <v>2015</v>
      </c>
      <c r="B24" s="17" t="s">
        <v>78</v>
      </c>
      <c r="C24" s="17" t="s">
        <v>79</v>
      </c>
      <c r="D24" s="18">
        <v>500000</v>
      </c>
      <c r="E24" s="19" t="s">
        <v>4</v>
      </c>
      <c r="F24" s="15"/>
    </row>
    <row r="25" spans="1:6" x14ac:dyDescent="0.25">
      <c r="A25" s="11">
        <v>2013</v>
      </c>
      <c r="B25" s="17" t="s">
        <v>48</v>
      </c>
      <c r="C25" s="17" t="s">
        <v>49</v>
      </c>
      <c r="D25" s="18">
        <v>234306</v>
      </c>
      <c r="E25" s="19" t="s">
        <v>4</v>
      </c>
      <c r="F25" s="15"/>
    </row>
    <row r="26" spans="1:6" x14ac:dyDescent="0.25">
      <c r="A26" s="11">
        <v>2013</v>
      </c>
      <c r="B26" s="17" t="s">
        <v>74</v>
      </c>
      <c r="C26" s="17" t="s">
        <v>75</v>
      </c>
      <c r="D26" s="18">
        <v>397000</v>
      </c>
      <c r="E26" s="19" t="s">
        <v>4</v>
      </c>
      <c r="F26" s="15"/>
    </row>
    <row r="27" spans="1:6" x14ac:dyDescent="0.25">
      <c r="A27" s="11">
        <v>2015</v>
      </c>
      <c r="B27" s="17" t="s">
        <v>17</v>
      </c>
      <c r="C27" s="17" t="s">
        <v>18</v>
      </c>
      <c r="D27" s="18">
        <v>787000</v>
      </c>
      <c r="E27" s="19" t="s">
        <v>4</v>
      </c>
      <c r="F27" s="15"/>
    </row>
    <row r="28" spans="1:6" x14ac:dyDescent="0.25">
      <c r="A28" s="11">
        <v>2015</v>
      </c>
      <c r="B28" s="17" t="s">
        <v>112</v>
      </c>
      <c r="C28" s="17" t="s">
        <v>113</v>
      </c>
      <c r="D28" s="18">
        <v>500000</v>
      </c>
      <c r="E28" s="19" t="s">
        <v>5</v>
      </c>
      <c r="F28" s="15"/>
    </row>
    <row r="29" spans="1:6" x14ac:dyDescent="0.25">
      <c r="A29" s="11">
        <v>2015</v>
      </c>
      <c r="B29" s="11" t="s">
        <v>13</v>
      </c>
      <c r="C29" s="11" t="s">
        <v>14</v>
      </c>
      <c r="D29" s="16">
        <v>250222</v>
      </c>
      <c r="E29" s="12" t="s">
        <v>5</v>
      </c>
      <c r="F29" s="15"/>
    </row>
    <row r="30" spans="1:6" x14ac:dyDescent="0.25">
      <c r="A30" s="11">
        <v>2015</v>
      </c>
      <c r="B30" s="11" t="s">
        <v>26</v>
      </c>
      <c r="C30" s="11" t="s">
        <v>50</v>
      </c>
      <c r="D30" s="16">
        <v>350000</v>
      </c>
      <c r="E30" s="12" t="s">
        <v>5</v>
      </c>
      <c r="F30" s="15"/>
    </row>
    <row r="31" spans="1:6" x14ac:dyDescent="0.25">
      <c r="A31" s="11">
        <v>2015</v>
      </c>
      <c r="B31" s="11" t="s">
        <v>109</v>
      </c>
      <c r="C31" s="11" t="s">
        <v>110</v>
      </c>
      <c r="D31" s="16">
        <v>1193443</v>
      </c>
      <c r="E31" s="12" t="s">
        <v>5</v>
      </c>
      <c r="F31" s="15"/>
    </row>
    <row r="32" spans="1:6" x14ac:dyDescent="0.25">
      <c r="A32" s="11">
        <v>2016</v>
      </c>
      <c r="B32" s="17" t="s">
        <v>11</v>
      </c>
      <c r="C32" s="17" t="s">
        <v>12</v>
      </c>
      <c r="D32" s="18">
        <v>1250000</v>
      </c>
      <c r="E32" s="19" t="s">
        <v>5</v>
      </c>
      <c r="F32" s="15"/>
    </row>
    <row r="33" spans="1:6" x14ac:dyDescent="0.25">
      <c r="A33" s="11">
        <v>2016</v>
      </c>
      <c r="B33" s="17" t="s">
        <v>87</v>
      </c>
      <c r="C33" s="17" t="s">
        <v>88</v>
      </c>
      <c r="D33" s="18">
        <v>187782</v>
      </c>
      <c r="E33" s="19" t="s">
        <v>5</v>
      </c>
      <c r="F33" s="15"/>
    </row>
    <row r="34" spans="1:6" x14ac:dyDescent="0.25">
      <c r="A34" s="11">
        <v>2015</v>
      </c>
      <c r="B34" s="17" t="s">
        <v>87</v>
      </c>
      <c r="C34" s="17" t="s">
        <v>91</v>
      </c>
      <c r="D34" s="18">
        <v>2104385</v>
      </c>
      <c r="E34" s="19" t="s">
        <v>5</v>
      </c>
      <c r="F34" s="15"/>
    </row>
    <row r="35" spans="1:6" x14ac:dyDescent="0.25">
      <c r="A35" s="11">
        <v>2016</v>
      </c>
      <c r="B35" s="17" t="s">
        <v>92</v>
      </c>
      <c r="C35" s="17" t="s">
        <v>93</v>
      </c>
      <c r="D35" s="18">
        <v>831115</v>
      </c>
      <c r="E35" s="19" t="s">
        <v>5</v>
      </c>
      <c r="F35" s="15"/>
    </row>
    <row r="36" spans="1:6" x14ac:dyDescent="0.25">
      <c r="A36" s="11">
        <v>2015</v>
      </c>
      <c r="B36" s="17" t="s">
        <v>10</v>
      </c>
      <c r="C36" s="17" t="s">
        <v>114</v>
      </c>
      <c r="D36" s="18">
        <v>350000</v>
      </c>
      <c r="E36" s="19" t="s">
        <v>5</v>
      </c>
      <c r="F36" s="15"/>
    </row>
    <row r="37" spans="1:6" x14ac:dyDescent="0.25">
      <c r="A37" s="11">
        <v>2016</v>
      </c>
      <c r="B37" s="17" t="s">
        <v>67</v>
      </c>
      <c r="C37" s="17" t="s">
        <v>68</v>
      </c>
      <c r="D37" s="18">
        <v>301394</v>
      </c>
      <c r="E37" s="19" t="s">
        <v>5</v>
      </c>
      <c r="F37" s="15"/>
    </row>
    <row r="38" spans="1:6" x14ac:dyDescent="0.25">
      <c r="A38" s="11">
        <v>2015</v>
      </c>
      <c r="B38" s="17" t="s">
        <v>51</v>
      </c>
      <c r="C38" s="17" t="s">
        <v>52</v>
      </c>
      <c r="D38" s="18">
        <v>650000</v>
      </c>
      <c r="E38" s="19" t="s">
        <v>5</v>
      </c>
      <c r="F38" s="15"/>
    </row>
    <row r="39" spans="1:6" x14ac:dyDescent="0.25">
      <c r="A39" s="11">
        <v>2012</v>
      </c>
      <c r="B39" s="17" t="s">
        <v>8</v>
      </c>
      <c r="C39" s="17" t="s">
        <v>9</v>
      </c>
      <c r="D39" s="18">
        <v>845000</v>
      </c>
      <c r="E39" s="19" t="s">
        <v>5</v>
      </c>
      <c r="F39" s="15"/>
    </row>
    <row r="40" spans="1:6" x14ac:dyDescent="0.25">
      <c r="A40" s="11">
        <v>2014</v>
      </c>
      <c r="B40" s="17" t="s">
        <v>104</v>
      </c>
      <c r="C40" s="17" t="s">
        <v>105</v>
      </c>
      <c r="D40" s="18">
        <v>600000</v>
      </c>
      <c r="E40" s="19" t="s">
        <v>5</v>
      </c>
      <c r="F40" s="15"/>
    </row>
    <row r="41" spans="1:6" x14ac:dyDescent="0.25">
      <c r="A41" s="21" t="s">
        <v>117</v>
      </c>
      <c r="B41" s="21" t="s">
        <v>117</v>
      </c>
      <c r="C41" s="5">
        <f>COUNT(D2:D40)</f>
        <v>39</v>
      </c>
      <c r="D41" s="6">
        <f>SUM(D2:D40)</f>
        <v>25790218</v>
      </c>
      <c r="E41" s="21" t="s">
        <v>117</v>
      </c>
      <c r="F41" s="15"/>
    </row>
    <row r="42" spans="1:6" x14ac:dyDescent="0.25">
      <c r="A42" s="15" t="s">
        <v>6</v>
      </c>
      <c r="B42" s="15"/>
      <c r="C42" s="15"/>
      <c r="D42" s="15"/>
      <c r="E42" s="15"/>
      <c r="F42" s="15"/>
    </row>
    <row r="43" spans="1:6" x14ac:dyDescent="0.25">
      <c r="A43" s="20" t="s">
        <v>97</v>
      </c>
      <c r="B43" s="15"/>
      <c r="C43" s="15"/>
    </row>
    <row r="44" spans="1:6" x14ac:dyDescent="0.25">
      <c r="A44" s="15" t="s">
        <v>115</v>
      </c>
      <c r="B44" s="15"/>
      <c r="C44" s="15"/>
    </row>
    <row r="45" spans="1:6" x14ac:dyDescent="0.25">
      <c r="A45" s="15"/>
      <c r="B45" s="15"/>
      <c r="C45" s="15"/>
    </row>
    <row r="46" spans="1:6" x14ac:dyDescent="0.25">
      <c r="A46" s="15"/>
      <c r="B46" s="15"/>
      <c r="C46" s="22" t="s">
        <v>118</v>
      </c>
      <c r="D46" s="1" t="s">
        <v>4</v>
      </c>
      <c r="E46" s="5">
        <f>COUNT(D2:D27)</f>
        <v>26</v>
      </c>
      <c r="F46" s="14">
        <f>E46/E48</f>
        <v>0.66666666666666663</v>
      </c>
    </row>
    <row r="47" spans="1:6" x14ac:dyDescent="0.25">
      <c r="A47" s="15"/>
      <c r="B47" s="15"/>
      <c r="C47" s="15"/>
      <c r="D47" s="1" t="s">
        <v>5</v>
      </c>
      <c r="E47" s="5">
        <f>COUNT(D28:D40)</f>
        <v>13</v>
      </c>
      <c r="F47" s="14">
        <f>E47/E48</f>
        <v>0.33333333333333331</v>
      </c>
    </row>
    <row r="48" spans="1:6" x14ac:dyDescent="0.25">
      <c r="A48" s="15"/>
      <c r="B48" s="15"/>
      <c r="C48" s="15"/>
      <c r="D48" s="1" t="s">
        <v>7</v>
      </c>
      <c r="E48" s="5">
        <f>SUM(E46:E47)</f>
        <v>39</v>
      </c>
      <c r="F48" s="14">
        <f>SUM(F46:F47)</f>
        <v>1</v>
      </c>
    </row>
    <row r="49" spans="1:6" x14ac:dyDescent="0.25">
      <c r="A49" s="15"/>
      <c r="B49" s="15"/>
      <c r="C49" s="15"/>
      <c r="D49" s="9"/>
      <c r="E49" s="10"/>
      <c r="F49" s="10"/>
    </row>
    <row r="50" spans="1:6" x14ac:dyDescent="0.25">
      <c r="C50" s="22" t="s">
        <v>119</v>
      </c>
      <c r="D50" s="1" t="s">
        <v>4</v>
      </c>
      <c r="E50" s="6">
        <f>SUM(D2:D27)</f>
        <v>16376877</v>
      </c>
      <c r="F50" s="14">
        <f>E50/E52</f>
        <v>0.63500343424782213</v>
      </c>
    </row>
    <row r="51" spans="1:6" x14ac:dyDescent="0.25">
      <c r="D51" s="1" t="s">
        <v>5</v>
      </c>
      <c r="E51" s="6">
        <f>SUM(D28:D40)</f>
        <v>9413341</v>
      </c>
      <c r="F51" s="14">
        <f>E51/E52</f>
        <v>0.36499656575217782</v>
      </c>
    </row>
    <row r="52" spans="1:6" x14ac:dyDescent="0.25">
      <c r="D52" s="1" t="s">
        <v>7</v>
      </c>
      <c r="E52" s="6">
        <f>SUM(E50:E51)</f>
        <v>25790218</v>
      </c>
      <c r="F52" s="14">
        <f>SUM(F50:F51)</f>
        <v>1</v>
      </c>
    </row>
    <row r="56" spans="1:6" x14ac:dyDescent="0.25">
      <c r="C56" s="23" t="s">
        <v>121</v>
      </c>
    </row>
    <row r="57" spans="1:6" x14ac:dyDescent="0.25">
      <c r="A57" s="1" t="s">
        <v>0</v>
      </c>
      <c r="B57" s="1" t="s">
        <v>1</v>
      </c>
      <c r="C57" s="1" t="s">
        <v>120</v>
      </c>
      <c r="D57" s="2" t="s">
        <v>2</v>
      </c>
      <c r="E57" s="2" t="s">
        <v>3</v>
      </c>
    </row>
    <row r="58" spans="1:6" x14ac:dyDescent="0.25">
      <c r="A58" s="13">
        <v>2013</v>
      </c>
      <c r="B58" s="13" t="s">
        <v>65</v>
      </c>
      <c r="C58" s="13" t="s">
        <v>66</v>
      </c>
      <c r="D58" s="3">
        <v>418158</v>
      </c>
      <c r="E58" s="4" t="s">
        <v>4</v>
      </c>
    </row>
    <row r="59" spans="1:6" x14ac:dyDescent="0.25">
      <c r="A59" s="21" t="s">
        <v>117</v>
      </c>
      <c r="B59" s="21" t="s">
        <v>117</v>
      </c>
      <c r="C59" s="5">
        <f>COUNT(D58:D58)</f>
        <v>1</v>
      </c>
      <c r="D59" s="6">
        <f>SUM(D58:D58)</f>
        <v>418158</v>
      </c>
      <c r="E59" s="21" t="s">
        <v>117</v>
      </c>
    </row>
    <row r="60" spans="1:6" x14ac:dyDescent="0.25">
      <c r="A60" s="7" t="s">
        <v>6</v>
      </c>
    </row>
    <row r="61" spans="1:6" x14ac:dyDescent="0.25">
      <c r="A61" s="8"/>
      <c r="C61" s="22" t="s">
        <v>118</v>
      </c>
      <c r="D61" s="1" t="s">
        <v>4</v>
      </c>
      <c r="E61" s="5">
        <f>COUNT(D58:D58)</f>
        <v>1</v>
      </c>
      <c r="F61" s="14">
        <f>E61/E63</f>
        <v>1</v>
      </c>
    </row>
    <row r="62" spans="1:6" x14ac:dyDescent="0.25">
      <c r="C62" s="15"/>
      <c r="D62" s="1" t="s">
        <v>5</v>
      </c>
      <c r="E62" s="5">
        <v>0</v>
      </c>
      <c r="F62" s="14">
        <f>E62/E63</f>
        <v>0</v>
      </c>
    </row>
    <row r="63" spans="1:6" x14ac:dyDescent="0.25">
      <c r="C63" s="15"/>
      <c r="D63" s="1" t="s">
        <v>7</v>
      </c>
      <c r="E63" s="5">
        <f>SUM(E61:E62)</f>
        <v>1</v>
      </c>
      <c r="F63" s="14">
        <f>SUM(F61:F62)</f>
        <v>1</v>
      </c>
    </row>
    <row r="64" spans="1:6" x14ac:dyDescent="0.25">
      <c r="C64" s="15"/>
      <c r="D64" s="9"/>
      <c r="E64" s="10"/>
      <c r="F64" s="10"/>
    </row>
    <row r="65" spans="3:6" x14ac:dyDescent="0.25">
      <c r="C65" s="22" t="s">
        <v>119</v>
      </c>
      <c r="D65" s="1" t="s">
        <v>4</v>
      </c>
      <c r="E65" s="6">
        <f>SUM(D58:D58)</f>
        <v>418158</v>
      </c>
      <c r="F65" s="14">
        <f>E65/E67</f>
        <v>1</v>
      </c>
    </row>
    <row r="66" spans="3:6" x14ac:dyDescent="0.25">
      <c r="D66" s="1" t="s">
        <v>5</v>
      </c>
      <c r="E66" s="6">
        <v>0</v>
      </c>
      <c r="F66" s="14">
        <f>E66/E67</f>
        <v>0</v>
      </c>
    </row>
    <row r="67" spans="3:6" x14ac:dyDescent="0.25">
      <c r="D67" s="1" t="s">
        <v>7</v>
      </c>
      <c r="E67" s="6">
        <f>SUM(E65:E66)</f>
        <v>418158</v>
      </c>
      <c r="F67" s="14">
        <f>SUM(F65:F66)</f>
        <v>1</v>
      </c>
    </row>
  </sheetData>
  <pageMargins left="0.7" right="0.7" top="0.75" bottom="0.75" header="0.3" footer="0.3"/>
  <pageSetup scale="51" fitToWidth="0" orientation="landscape" r:id="rId1"/>
  <headerFooter>
    <oddHeader>&amp;C&amp;"Arial,Bold"Summary of 2011 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/>
  </sheetViews>
  <sheetFormatPr defaultRowHeight="12.75" x14ac:dyDescent="0.2"/>
  <cols>
    <col min="1" max="1" width="12.42578125" style="15" bestFit="1" customWidth="1"/>
    <col min="2" max="2" width="24.140625" style="15" bestFit="1" customWidth="1"/>
    <col min="3" max="3" width="52.5703125" style="15" bestFit="1" customWidth="1"/>
    <col min="4" max="4" width="15.85546875" style="15" bestFit="1" customWidth="1"/>
    <col min="5" max="5" width="13.140625" style="15" bestFit="1" customWidth="1"/>
    <col min="6" max="6" width="12.5703125" style="15" bestFit="1" customWidth="1"/>
    <col min="7" max="7" width="19.85546875" style="15" bestFit="1" customWidth="1"/>
    <col min="8" max="16384" width="9.140625" style="15"/>
  </cols>
  <sheetData>
    <row r="1" spans="1:7" ht="25.5" x14ac:dyDescent="0.2">
      <c r="A1" s="5" t="s">
        <v>0</v>
      </c>
      <c r="B1" s="5" t="s">
        <v>1</v>
      </c>
      <c r="C1" s="5" t="s">
        <v>120</v>
      </c>
      <c r="D1" s="5" t="s">
        <v>29</v>
      </c>
      <c r="E1" s="5" t="s">
        <v>2</v>
      </c>
      <c r="F1" s="26" t="s">
        <v>123</v>
      </c>
      <c r="G1" s="5" t="s">
        <v>71</v>
      </c>
    </row>
    <row r="2" spans="1:7" x14ac:dyDescent="0.2">
      <c r="A2" s="17">
        <v>2012</v>
      </c>
      <c r="B2" s="17" t="s">
        <v>80</v>
      </c>
      <c r="C2" s="17" t="s">
        <v>59</v>
      </c>
      <c r="D2" s="19" t="s">
        <v>4</v>
      </c>
      <c r="E2" s="27">
        <v>61949</v>
      </c>
      <c r="F2" s="28">
        <v>91949</v>
      </c>
      <c r="G2" s="29">
        <f t="shared" ref="G2:G26" si="0">E2/F2</f>
        <v>0.67373217762020254</v>
      </c>
    </row>
    <row r="3" spans="1:7" x14ac:dyDescent="0.2">
      <c r="A3" s="17">
        <v>2012</v>
      </c>
      <c r="B3" s="17" t="s">
        <v>80</v>
      </c>
      <c r="C3" s="17" t="s">
        <v>60</v>
      </c>
      <c r="D3" s="19" t="s">
        <v>4</v>
      </c>
      <c r="E3" s="27">
        <v>130495</v>
      </c>
      <c r="F3" s="28">
        <v>169295</v>
      </c>
      <c r="G3" s="29">
        <f t="shared" si="0"/>
        <v>0.77081425913346524</v>
      </c>
    </row>
    <row r="4" spans="1:7" x14ac:dyDescent="0.2">
      <c r="A4" s="17">
        <v>2012</v>
      </c>
      <c r="B4" s="17" t="s">
        <v>80</v>
      </c>
      <c r="C4" s="17" t="s">
        <v>61</v>
      </c>
      <c r="D4" s="19" t="s">
        <v>4</v>
      </c>
      <c r="E4" s="27">
        <v>122970</v>
      </c>
      <c r="F4" s="28">
        <v>183000</v>
      </c>
      <c r="G4" s="29">
        <f t="shared" si="0"/>
        <v>0.67196721311475405</v>
      </c>
    </row>
    <row r="5" spans="1:7" x14ac:dyDescent="0.2">
      <c r="A5" s="17">
        <v>2012</v>
      </c>
      <c r="B5" s="17" t="s">
        <v>80</v>
      </c>
      <c r="C5" s="17" t="s">
        <v>62</v>
      </c>
      <c r="D5" s="19" t="s">
        <v>4</v>
      </c>
      <c r="E5" s="27">
        <v>98000</v>
      </c>
      <c r="F5" s="28">
        <v>147000</v>
      </c>
      <c r="G5" s="29">
        <f t="shared" si="0"/>
        <v>0.66666666666666663</v>
      </c>
    </row>
    <row r="6" spans="1:7" x14ac:dyDescent="0.2">
      <c r="A6" s="17">
        <v>2012</v>
      </c>
      <c r="B6" s="17" t="s">
        <v>80</v>
      </c>
      <c r="C6" s="17" t="s">
        <v>63</v>
      </c>
      <c r="D6" s="19" t="s">
        <v>4</v>
      </c>
      <c r="E6" s="27">
        <v>61058</v>
      </c>
      <c r="F6" s="28">
        <v>101058</v>
      </c>
      <c r="G6" s="29">
        <f t="shared" si="0"/>
        <v>0.60418769419541252</v>
      </c>
    </row>
    <row r="7" spans="1:7" x14ac:dyDescent="0.2">
      <c r="A7" s="17">
        <v>2015</v>
      </c>
      <c r="B7" s="17" t="s">
        <v>82</v>
      </c>
      <c r="C7" s="17" t="s">
        <v>111</v>
      </c>
      <c r="D7" s="19" t="s">
        <v>4</v>
      </c>
      <c r="E7" s="27">
        <v>100000</v>
      </c>
      <c r="F7" s="27">
        <v>300000</v>
      </c>
      <c r="G7" s="29">
        <f t="shared" si="0"/>
        <v>0.33333333333333331</v>
      </c>
    </row>
    <row r="8" spans="1:7" x14ac:dyDescent="0.2">
      <c r="A8" s="17">
        <v>2012</v>
      </c>
      <c r="B8" s="17" t="s">
        <v>22</v>
      </c>
      <c r="C8" s="17" t="s">
        <v>30</v>
      </c>
      <c r="D8" s="19" t="s">
        <v>4</v>
      </c>
      <c r="E8" s="27">
        <v>149900</v>
      </c>
      <c r="F8" s="27">
        <v>277900</v>
      </c>
      <c r="G8" s="29">
        <f t="shared" si="0"/>
        <v>0.53940266282835547</v>
      </c>
    </row>
    <row r="9" spans="1:7" x14ac:dyDescent="0.2">
      <c r="A9" s="17">
        <v>2013</v>
      </c>
      <c r="B9" s="17" t="s">
        <v>22</v>
      </c>
      <c r="C9" s="17" t="s">
        <v>86</v>
      </c>
      <c r="D9" s="19" t="s">
        <v>4</v>
      </c>
      <c r="E9" s="27">
        <v>103000</v>
      </c>
      <c r="F9" s="27">
        <v>1295375</v>
      </c>
      <c r="G9" s="29">
        <f t="shared" si="0"/>
        <v>7.9513654347196761E-2</v>
      </c>
    </row>
    <row r="10" spans="1:7" x14ac:dyDescent="0.2">
      <c r="A10" s="17">
        <v>2012</v>
      </c>
      <c r="B10" s="17" t="s">
        <v>43</v>
      </c>
      <c r="C10" s="17" t="s">
        <v>45</v>
      </c>
      <c r="D10" s="19" t="s">
        <v>4</v>
      </c>
      <c r="E10" s="27">
        <v>87000</v>
      </c>
      <c r="F10" s="27">
        <v>315000</v>
      </c>
      <c r="G10" s="29">
        <f t="shared" si="0"/>
        <v>0.27619047619047621</v>
      </c>
    </row>
    <row r="11" spans="1:7" x14ac:dyDescent="0.2">
      <c r="A11" s="17">
        <v>2015</v>
      </c>
      <c r="B11" s="17" t="s">
        <v>43</v>
      </c>
      <c r="C11" s="17" t="s">
        <v>44</v>
      </c>
      <c r="D11" s="19" t="s">
        <v>4</v>
      </c>
      <c r="E11" s="27">
        <v>100000</v>
      </c>
      <c r="F11" s="27">
        <v>490000</v>
      </c>
      <c r="G11" s="29">
        <f>E11/F11</f>
        <v>0.20408163265306123</v>
      </c>
    </row>
    <row r="12" spans="1:7" x14ac:dyDescent="0.2">
      <c r="A12" s="17">
        <v>2012</v>
      </c>
      <c r="B12" s="17" t="s">
        <v>81</v>
      </c>
      <c r="C12" s="17" t="s">
        <v>31</v>
      </c>
      <c r="D12" s="19" t="s">
        <v>4</v>
      </c>
      <c r="E12" s="27">
        <v>60983</v>
      </c>
      <c r="F12" s="27">
        <v>375090</v>
      </c>
      <c r="G12" s="29">
        <f t="shared" si="0"/>
        <v>0.16258231357807459</v>
      </c>
    </row>
    <row r="13" spans="1:7" x14ac:dyDescent="0.2">
      <c r="A13" s="17">
        <v>2012</v>
      </c>
      <c r="B13" s="17" t="s">
        <v>21</v>
      </c>
      <c r="C13" s="17" t="s">
        <v>33</v>
      </c>
      <c r="D13" s="19" t="s">
        <v>4</v>
      </c>
      <c r="E13" s="27">
        <v>50000</v>
      </c>
      <c r="F13" s="27">
        <v>65000</v>
      </c>
      <c r="G13" s="29">
        <f t="shared" si="0"/>
        <v>0.76923076923076927</v>
      </c>
    </row>
    <row r="14" spans="1:7" x14ac:dyDescent="0.2">
      <c r="A14" s="17">
        <v>2012</v>
      </c>
      <c r="B14" s="17" t="s">
        <v>21</v>
      </c>
      <c r="C14" s="17" t="s">
        <v>32</v>
      </c>
      <c r="D14" s="19" t="s">
        <v>4</v>
      </c>
      <c r="E14" s="27">
        <v>100000</v>
      </c>
      <c r="F14" s="27">
        <v>1111569</v>
      </c>
      <c r="G14" s="29">
        <f t="shared" si="0"/>
        <v>8.9962926278080807E-2</v>
      </c>
    </row>
    <row r="15" spans="1:7" x14ac:dyDescent="0.2">
      <c r="A15" s="17">
        <v>2014</v>
      </c>
      <c r="B15" s="17" t="s">
        <v>92</v>
      </c>
      <c r="C15" s="17" t="s">
        <v>88</v>
      </c>
      <c r="D15" s="19" t="s">
        <v>4</v>
      </c>
      <c r="E15" s="27">
        <v>105252</v>
      </c>
      <c r="F15" s="27">
        <v>293034</v>
      </c>
      <c r="G15" s="29">
        <f t="shared" si="0"/>
        <v>0.35918016339400888</v>
      </c>
    </row>
    <row r="16" spans="1:7" x14ac:dyDescent="0.2">
      <c r="A16" s="17">
        <v>2015</v>
      </c>
      <c r="B16" s="17" t="s">
        <v>83</v>
      </c>
      <c r="C16" s="17" t="s">
        <v>64</v>
      </c>
      <c r="D16" s="19" t="s">
        <v>4</v>
      </c>
      <c r="E16" s="27">
        <v>111200</v>
      </c>
      <c r="F16" s="27">
        <v>1380000</v>
      </c>
      <c r="G16" s="29">
        <f>E16/F16</f>
        <v>8.0579710144927541E-2</v>
      </c>
    </row>
    <row r="17" spans="1:7" x14ac:dyDescent="0.2">
      <c r="A17" s="17">
        <v>2015</v>
      </c>
      <c r="B17" s="17" t="s">
        <v>83</v>
      </c>
      <c r="C17" s="17" t="s">
        <v>70</v>
      </c>
      <c r="D17" s="19" t="s">
        <v>4</v>
      </c>
      <c r="E17" s="27">
        <v>118600</v>
      </c>
      <c r="F17" s="27">
        <v>1200000</v>
      </c>
      <c r="G17" s="29">
        <f>E17/F17</f>
        <v>9.8833333333333329E-2</v>
      </c>
    </row>
    <row r="18" spans="1:7" x14ac:dyDescent="0.2">
      <c r="A18" s="17">
        <v>2014</v>
      </c>
      <c r="B18" s="17" t="s">
        <v>95</v>
      </c>
      <c r="C18" s="17" t="s">
        <v>96</v>
      </c>
      <c r="D18" s="19" t="s">
        <v>4</v>
      </c>
      <c r="E18" s="27">
        <v>106400</v>
      </c>
      <c r="F18" s="27">
        <v>577400</v>
      </c>
      <c r="G18" s="29">
        <f t="shared" si="0"/>
        <v>0.18427433321787323</v>
      </c>
    </row>
    <row r="19" spans="1:7" x14ac:dyDescent="0.2">
      <c r="A19" s="17">
        <v>2014</v>
      </c>
      <c r="B19" s="17" t="s">
        <v>95</v>
      </c>
      <c r="C19" s="17" t="s">
        <v>106</v>
      </c>
      <c r="D19" s="19" t="s">
        <v>4</v>
      </c>
      <c r="E19" s="27">
        <v>52101</v>
      </c>
      <c r="F19" s="27">
        <v>507101</v>
      </c>
      <c r="G19" s="29">
        <f t="shared" si="0"/>
        <v>0.10274284609969217</v>
      </c>
    </row>
    <row r="20" spans="1:7" x14ac:dyDescent="0.2">
      <c r="A20" s="17">
        <v>2012</v>
      </c>
      <c r="B20" s="17" t="s">
        <v>85</v>
      </c>
      <c r="C20" s="17" t="s">
        <v>34</v>
      </c>
      <c r="D20" s="19" t="s">
        <v>4</v>
      </c>
      <c r="E20" s="27">
        <v>140000</v>
      </c>
      <c r="F20" s="27">
        <v>790300</v>
      </c>
      <c r="G20" s="29">
        <f t="shared" si="0"/>
        <v>0.17714791851195749</v>
      </c>
    </row>
    <row r="21" spans="1:7" x14ac:dyDescent="0.2">
      <c r="A21" s="17">
        <v>2012</v>
      </c>
      <c r="B21" s="17" t="s">
        <v>78</v>
      </c>
      <c r="C21" s="17" t="s">
        <v>84</v>
      </c>
      <c r="D21" s="19" t="s">
        <v>4</v>
      </c>
      <c r="E21" s="27">
        <v>149000</v>
      </c>
      <c r="F21" s="27">
        <v>799900</v>
      </c>
      <c r="G21" s="29">
        <f t="shared" si="0"/>
        <v>0.18627328416052005</v>
      </c>
    </row>
    <row r="22" spans="1:7" x14ac:dyDescent="0.2">
      <c r="A22" s="17">
        <v>2016</v>
      </c>
      <c r="B22" s="17" t="s">
        <v>13</v>
      </c>
      <c r="C22" s="17" t="s">
        <v>58</v>
      </c>
      <c r="D22" s="19" t="s">
        <v>5</v>
      </c>
      <c r="E22" s="27">
        <v>100000</v>
      </c>
      <c r="F22" s="27">
        <v>1438000</v>
      </c>
      <c r="G22" s="29">
        <f t="shared" si="0"/>
        <v>6.9541029207232263E-2</v>
      </c>
    </row>
    <row r="23" spans="1:7" x14ac:dyDescent="0.2">
      <c r="A23" s="17">
        <v>2012</v>
      </c>
      <c r="B23" s="17" t="s">
        <v>40</v>
      </c>
      <c r="C23" s="17" t="s">
        <v>41</v>
      </c>
      <c r="D23" s="19" t="s">
        <v>5</v>
      </c>
      <c r="E23" s="27">
        <v>122000</v>
      </c>
      <c r="F23" s="27">
        <v>206000</v>
      </c>
      <c r="G23" s="29">
        <f t="shared" si="0"/>
        <v>0.59223300970873782</v>
      </c>
    </row>
    <row r="24" spans="1:7" x14ac:dyDescent="0.2">
      <c r="A24" s="17">
        <v>2012</v>
      </c>
      <c r="B24" s="17" t="s">
        <v>40</v>
      </c>
      <c r="C24" s="17" t="s">
        <v>42</v>
      </c>
      <c r="D24" s="19" t="s">
        <v>5</v>
      </c>
      <c r="E24" s="27">
        <v>42541</v>
      </c>
      <c r="F24" s="27">
        <v>700000</v>
      </c>
      <c r="G24" s="29">
        <f t="shared" si="0"/>
        <v>6.0772857142857142E-2</v>
      </c>
    </row>
    <row r="25" spans="1:7" x14ac:dyDescent="0.2">
      <c r="A25" s="17">
        <v>2014</v>
      </c>
      <c r="B25" s="17" t="s">
        <v>107</v>
      </c>
      <c r="C25" s="17" t="s">
        <v>108</v>
      </c>
      <c r="D25" s="19" t="s">
        <v>5</v>
      </c>
      <c r="E25" s="27">
        <v>112200</v>
      </c>
      <c r="F25" s="27">
        <v>112200</v>
      </c>
      <c r="G25" s="29">
        <f t="shared" si="0"/>
        <v>1</v>
      </c>
    </row>
    <row r="26" spans="1:7" x14ac:dyDescent="0.2">
      <c r="A26" s="21" t="s">
        <v>117</v>
      </c>
      <c r="B26" s="21" t="s">
        <v>117</v>
      </c>
      <c r="C26" s="21" t="s">
        <v>117</v>
      </c>
      <c r="D26" s="5">
        <f>COUNT(F2:F25)</f>
        <v>24</v>
      </c>
      <c r="E26" s="6">
        <f>SUM(E2:E25)</f>
        <v>2384649</v>
      </c>
      <c r="F26" s="6">
        <f>SUM(F2:F25)</f>
        <v>12926171</v>
      </c>
      <c r="G26" s="14">
        <f t="shared" si="0"/>
        <v>0.18448224149285972</v>
      </c>
    </row>
    <row r="27" spans="1:7" x14ac:dyDescent="0.2">
      <c r="A27" s="15" t="s">
        <v>6</v>
      </c>
    </row>
    <row r="29" spans="1:7" x14ac:dyDescent="0.2">
      <c r="C29" s="5" t="s">
        <v>118</v>
      </c>
      <c r="D29" s="5" t="s">
        <v>4</v>
      </c>
      <c r="E29" s="5">
        <f>COUNT(E2:E21)</f>
        <v>20</v>
      </c>
      <c r="F29" s="14">
        <f>E29/E31</f>
        <v>0.83333333333333337</v>
      </c>
    </row>
    <row r="30" spans="1:7" x14ac:dyDescent="0.2">
      <c r="C30" s="10"/>
      <c r="D30" s="5" t="s">
        <v>5</v>
      </c>
      <c r="E30" s="5">
        <f>COUNT(E22:E25)</f>
        <v>4</v>
      </c>
      <c r="F30" s="14">
        <f>E30/E31</f>
        <v>0.16666666666666666</v>
      </c>
    </row>
    <row r="31" spans="1:7" x14ac:dyDescent="0.2">
      <c r="C31" s="10"/>
      <c r="D31" s="5" t="s">
        <v>7</v>
      </c>
      <c r="E31" s="5">
        <f>SUM(E29:E30)</f>
        <v>24</v>
      </c>
      <c r="F31" s="14">
        <f>SUM(F29:F30)</f>
        <v>1</v>
      </c>
    </row>
    <row r="32" spans="1:7" x14ac:dyDescent="0.2">
      <c r="D32" s="30"/>
      <c r="E32" s="30"/>
      <c r="F32" s="30"/>
    </row>
    <row r="33" spans="3:6" x14ac:dyDescent="0.2">
      <c r="D33" s="30"/>
      <c r="E33" s="30"/>
      <c r="F33" s="30"/>
    </row>
    <row r="34" spans="3:6" x14ac:dyDescent="0.2">
      <c r="C34" s="24" t="s">
        <v>119</v>
      </c>
      <c r="D34" s="5" t="s">
        <v>4</v>
      </c>
      <c r="E34" s="6">
        <f>SUM(E2:E21)</f>
        <v>2007908</v>
      </c>
      <c r="F34" s="14">
        <f>E34/E36</f>
        <v>0.84201406580171756</v>
      </c>
    </row>
    <row r="35" spans="3:6" x14ac:dyDescent="0.2">
      <c r="C35" s="10"/>
      <c r="D35" s="5" t="s">
        <v>5</v>
      </c>
      <c r="E35" s="6">
        <f>SUM(E22:E25)</f>
        <v>376741</v>
      </c>
      <c r="F35" s="14">
        <f>E35/E36</f>
        <v>0.15798593419828244</v>
      </c>
    </row>
    <row r="36" spans="3:6" x14ac:dyDescent="0.2">
      <c r="C36" s="10"/>
      <c r="D36" s="5" t="s">
        <v>7</v>
      </c>
      <c r="E36" s="6">
        <f>SUM(E34:E35)</f>
        <v>2384649</v>
      </c>
      <c r="F36" s="14">
        <f>SUM(F34:F35)</f>
        <v>1</v>
      </c>
    </row>
    <row r="39" spans="3:6" ht="25.5" x14ac:dyDescent="0.2">
      <c r="C39" s="25" t="s">
        <v>122</v>
      </c>
      <c r="D39" s="5" t="s">
        <v>4</v>
      </c>
      <c r="E39" s="6">
        <f>SUM(F2:F21)</f>
        <v>10469971</v>
      </c>
      <c r="F39" s="14">
        <f>E39/E41</f>
        <v>0.80998239927353588</v>
      </c>
    </row>
    <row r="40" spans="3:6" x14ac:dyDescent="0.2">
      <c r="C40" s="10"/>
      <c r="D40" s="5" t="s">
        <v>5</v>
      </c>
      <c r="E40" s="6">
        <f>SUM(F22:F25)</f>
        <v>2456200</v>
      </c>
      <c r="F40" s="14">
        <f>E40/E41</f>
        <v>0.19001760072646418</v>
      </c>
    </row>
    <row r="41" spans="3:6" x14ac:dyDescent="0.2">
      <c r="C41" s="10"/>
      <c r="D41" s="5" t="s">
        <v>7</v>
      </c>
      <c r="E41" s="6">
        <f>SUM(E39:E40)</f>
        <v>12926171</v>
      </c>
      <c r="F41" s="14">
        <f>SUM(F39:F40)</f>
        <v>1</v>
      </c>
    </row>
  </sheetData>
  <pageMargins left="0.25" right="0.25" top="0.75" bottom="0.75" header="0.3" footer="0.3"/>
  <pageSetup scale="88" orientation="landscape" r:id="rId1"/>
  <headerFooter>
    <oddHeader>&amp;C&amp;"Arial,Bold"Summary of 2011 Non-JOBZ Financial Assistance Agreements (at or less than $150,000) Reported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F4F82E-83D5-4FC0-A358-650F0E610CD3}"/>
</file>

<file path=customXml/itemProps2.xml><?xml version="1.0" encoding="utf-8"?>
<ds:datastoreItem xmlns:ds="http://schemas.openxmlformats.org/officeDocument/2006/customXml" ds:itemID="{766FE6A0-7A41-4952-8549-2F34C058DFCF}"/>
</file>

<file path=customXml/itemProps3.xml><?xml version="1.0" encoding="utf-8"?>
<ds:datastoreItem xmlns:ds="http://schemas.openxmlformats.org/officeDocument/2006/customXml" ds:itemID="{F056F27E-1BC1-4BC4-8291-5B581B1C8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F 2011 MBAF</vt:lpstr>
      <vt:lpstr>Appendix F 2011 MFAF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F 2011 MBAF Project Summary</dc:title>
  <dc:subject>2016 Business Assistance Report</dc:subject>
  <dc:creator>Ed Hodder</dc:creator>
  <cp:lastModifiedBy>Ed Hodder</cp:lastModifiedBy>
  <cp:lastPrinted>2017-02-23T17:50:37Z</cp:lastPrinted>
  <dcterms:created xsi:type="dcterms:W3CDTF">2012-02-29T21:43:47Z</dcterms:created>
  <dcterms:modified xsi:type="dcterms:W3CDTF">2017-02-23T17:50:39Z</dcterms:modified>
</cp:coreProperties>
</file>