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720" yWindow="1140" windowWidth="17955" windowHeight="10755" activeTab="1"/>
  </bookViews>
  <sheets>
    <sheet name="Appendix G 2010 MBAF" sheetId="1" r:id="rId1"/>
    <sheet name="Appendix G 2010 MFAF" sheetId="2" r:id="rId2"/>
  </sheets>
  <definedNames>
    <definedName name="_xlnm.Print_Area" localSheetId="0">'Appendix G 2010 MBAF'!$A$1:$F$58</definedName>
  </definedNames>
  <calcPr calcId="152511"/>
</workbook>
</file>

<file path=xl/calcChain.xml><?xml version="1.0" encoding="utf-8"?>
<calcChain xmlns="http://schemas.openxmlformats.org/spreadsheetml/2006/main">
  <c r="E33" i="2" l="1"/>
  <c r="E28" i="2"/>
  <c r="E23" i="2"/>
  <c r="E40" i="1" l="1"/>
  <c r="E39" i="1"/>
  <c r="E36" i="1"/>
  <c r="C31" i="1"/>
  <c r="E35" i="1"/>
  <c r="E56" i="1" l="1"/>
  <c r="E52" i="1"/>
  <c r="G9" i="2" l="1"/>
  <c r="F18" i="2" l="1"/>
  <c r="G17" i="2"/>
  <c r="D18" i="2"/>
  <c r="E18" i="2"/>
  <c r="G3" i="2" l="1"/>
  <c r="E32" i="2" l="1"/>
  <c r="E27" i="2"/>
  <c r="E22" i="2"/>
  <c r="D31" i="1" l="1"/>
  <c r="G4" i="2" l="1"/>
  <c r="G10" i="2" l="1"/>
  <c r="G8" i="2"/>
  <c r="G7" i="2" l="1"/>
  <c r="G5" i="2"/>
  <c r="G14" i="2" l="1"/>
  <c r="G12" i="2"/>
  <c r="G16" i="2"/>
  <c r="G15" i="2"/>
  <c r="G13" i="2"/>
  <c r="G11" i="2"/>
  <c r="G6" i="2"/>
  <c r="G2" i="2"/>
  <c r="G18" i="2" l="1"/>
  <c r="E29" i="2" l="1"/>
  <c r="F28" i="2" s="1"/>
  <c r="E24" i="2"/>
  <c r="F23" i="2" s="1"/>
  <c r="E34" i="2"/>
  <c r="F33" i="2" s="1"/>
  <c r="D49" i="1"/>
  <c r="C49" i="1"/>
  <c r="F32" i="2" l="1"/>
  <c r="F34" i="2" s="1"/>
  <c r="F22" i="2"/>
  <c r="F24" i="2" s="1"/>
  <c r="F27" i="2"/>
  <c r="F29" i="2" s="1"/>
  <c r="E58" i="1"/>
  <c r="F56" i="1" s="1"/>
  <c r="E54" i="1"/>
  <c r="F52" i="1" s="1"/>
  <c r="F57" i="1" l="1"/>
  <c r="F58" i="1" s="1"/>
  <c r="F53" i="1"/>
  <c r="F54" i="1" s="1"/>
  <c r="E41" i="1" l="1"/>
  <c r="F39" i="1" s="1"/>
  <c r="E37" i="1"/>
  <c r="F36" i="1" s="1"/>
  <c r="F40" i="1" l="1"/>
  <c r="F41" i="1" s="1"/>
  <c r="F35" i="1"/>
  <c r="F37" i="1" s="1"/>
</calcChain>
</file>

<file path=xl/sharedStrings.xml><?xml version="1.0" encoding="utf-8"?>
<sst xmlns="http://schemas.openxmlformats.org/spreadsheetml/2006/main" count="204" uniqueCount="107">
  <si>
    <t>Report Year*</t>
  </si>
  <si>
    <t>Grantor Name</t>
  </si>
  <si>
    <t>Total Dollar</t>
  </si>
  <si>
    <t>Goals Achieved</t>
  </si>
  <si>
    <t>Yes</t>
  </si>
  <si>
    <t>No</t>
  </si>
  <si>
    <t>* Note:  Report year indicates the year the latest report received by DEED from the grantor.</t>
  </si>
  <si>
    <t>Total</t>
  </si>
  <si>
    <t>Iron Range Resources and Rehabilitation Board</t>
  </si>
  <si>
    <t>Silicon Energy MN LLC</t>
  </si>
  <si>
    <t>Coon Rapids, City of</t>
  </si>
  <si>
    <t>Biovest International Inc</t>
  </si>
  <si>
    <t>Disability Specialist Inc</t>
  </si>
  <si>
    <t>Canby, City of</t>
  </si>
  <si>
    <t>Canby Inn and Suites</t>
  </si>
  <si>
    <t>St. Louis Park Economic Development Authority</t>
  </si>
  <si>
    <t>Wooddale Pointe</t>
  </si>
  <si>
    <t>M &amp; L Anodizing</t>
  </si>
  <si>
    <t>Rushford, City of</t>
  </si>
  <si>
    <t>Gforce Ink LLC</t>
  </si>
  <si>
    <t>Goal Achieved</t>
  </si>
  <si>
    <t>Brown County</t>
  </si>
  <si>
    <t>MAT Holdings dba Sanborn Manufacturing</t>
  </si>
  <si>
    <t>Cambridge, City of</t>
  </si>
  <si>
    <t>MAPE USA</t>
  </si>
  <si>
    <t>St. Peter, City of</t>
  </si>
  <si>
    <t>St. Peter Food Coop</t>
  </si>
  <si>
    <t>Grand Rapids EDA</t>
  </si>
  <si>
    <t>Itasca Eco Industrial Park</t>
  </si>
  <si>
    <t>St. Paul Port Authority</t>
  </si>
  <si>
    <t>LKT Property LLC</t>
  </si>
  <si>
    <t>East Grand Forks EDHA</t>
  </si>
  <si>
    <t>Daniel &amp; Jeanette Dahl dba Stennes-Dahl Funeral Home</t>
  </si>
  <si>
    <t>Granite Falls, City of</t>
  </si>
  <si>
    <t>CEIT Mfg Inc</t>
  </si>
  <si>
    <t>American Artstone Company</t>
  </si>
  <si>
    <t>Walgreen Company #12509</t>
  </si>
  <si>
    <t>Inline Packaging LLC</t>
  </si>
  <si>
    <t>Duluth, City of</t>
  </si>
  <si>
    <t>J&amp;S Partnership LLP</t>
  </si>
  <si>
    <t>Public Percentage</t>
  </si>
  <si>
    <t>Monticello EDA</t>
  </si>
  <si>
    <t>Hoglund Body &amp; Equipment</t>
  </si>
  <si>
    <t>Cloquet, City of</t>
  </si>
  <si>
    <t>Cannon Falls EDA</t>
  </si>
  <si>
    <t>Sibley Engineering LLC</t>
  </si>
  <si>
    <t>Northland Inn of Crookston - Jalaram LLC</t>
  </si>
  <si>
    <t>River Cinema II</t>
  </si>
  <si>
    <t>Elk River EDA</t>
  </si>
  <si>
    <t>Pomeii Pizza Galli Companies LLC</t>
  </si>
  <si>
    <t>Triumph Boats</t>
  </si>
  <si>
    <t>Kibble Equipment</t>
  </si>
  <si>
    <t>Burnsville EDA</t>
  </si>
  <si>
    <t>Rosemount Aerospace</t>
  </si>
  <si>
    <t>Coopers Grocery Store</t>
  </si>
  <si>
    <t>West Creek Corporate Center</t>
  </si>
  <si>
    <t>Coon Rapids Boulevard LLC</t>
  </si>
  <si>
    <t>Farmington EDA</t>
  </si>
  <si>
    <t>AK Performance</t>
  </si>
  <si>
    <t>Bird Island, City of</t>
  </si>
  <si>
    <t>Fergus Falls, City of</t>
  </si>
  <si>
    <t>Chaska, City of</t>
  </si>
  <si>
    <t>Westridge Mall Limited Partnership</t>
  </si>
  <si>
    <t>Howard Lake, City of</t>
  </si>
  <si>
    <t>Ohlerdan Inc</t>
  </si>
  <si>
    <t>Hutchinson, City of</t>
  </si>
  <si>
    <t>NuCrane Manufacturing LLC</t>
  </si>
  <si>
    <t>Little Falls, City of</t>
  </si>
  <si>
    <t>Larson Boats</t>
  </si>
  <si>
    <t>Marshall, City of</t>
  </si>
  <si>
    <t>Turkey Valley Farms</t>
  </si>
  <si>
    <t>Plymouth, City of</t>
  </si>
  <si>
    <t>Seacole-CRC</t>
  </si>
  <si>
    <t>Worthington, City of</t>
  </si>
  <si>
    <t>Swift Pork Company</t>
  </si>
  <si>
    <t>MN Agricultural and Economic Development Board</t>
  </si>
  <si>
    <t>Miromatrix</t>
  </si>
  <si>
    <t>Moorhead, City of</t>
  </si>
  <si>
    <t>Princeton, City of</t>
  </si>
  <si>
    <t>Crookston, City of</t>
  </si>
  <si>
    <t>Hastings, City of</t>
  </si>
  <si>
    <t>New Ulm, City of</t>
  </si>
  <si>
    <t>Albany, City of</t>
  </si>
  <si>
    <t>Albany Manufacturing</t>
  </si>
  <si>
    <t>H.D. Hudson Manufacturing**</t>
  </si>
  <si>
    <t>** Agreement not granted and option not exercised by recipient.</t>
  </si>
  <si>
    <t>K&amp;B Real Estate Holdings Inc</t>
  </si>
  <si>
    <t>IFE LLC aka Rural Computer Consultants**</t>
  </si>
  <si>
    <t>Springfield, City of</t>
  </si>
  <si>
    <t>Sanborn Manufacturing</t>
  </si>
  <si>
    <t>Belle Plaine, City of</t>
  </si>
  <si>
    <t>Coborn's Incorporated</t>
  </si>
  <si>
    <t>Wyoming, City of</t>
  </si>
  <si>
    <t>Xccent Inc</t>
  </si>
  <si>
    <t>Jackson, City of</t>
  </si>
  <si>
    <t>Spring Creek Holding Company LLC</t>
  </si>
  <si>
    <t>**Note:  Agreement terminated and assistance repaid by recipient.</t>
  </si>
  <si>
    <t>Rice County</t>
  </si>
  <si>
    <t>MDC Development IV LLC</t>
  </si>
  <si>
    <t>Daqota Systems**</t>
  </si>
  <si>
    <t>Blank</t>
  </si>
  <si>
    <t>Project Goals Achieved</t>
  </si>
  <si>
    <t>Total Dollar Value Project Goals Achieved</t>
  </si>
  <si>
    <t>Summary of 2010 Non-JOBZ Financial Assistance Agreements Reported in 2016</t>
  </si>
  <si>
    <t>Recipient</t>
  </si>
  <si>
    <t>Total Project Budget (All Public and Private Sources) Goals Achieved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</si>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</sst>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165" fontId="2" fillId="0" borderId="1" xfId="0" applyNumberFormat="1" applyFont="1" applyBorder="1"/>
    <xf numFmtId="0" fontId="2" fillId="0" borderId="2" xfId="0" applyFont="1" applyBorder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8" fillId="0" borderId="0" xfId="0" applyFont="1"/>
    <xf numFmtId="0" fontId="10" fillId="0" borderId="0" xfId="0" applyFont="1"/>
    <xf numFmtId="0" fontId="6" fillId="0" borderId="0" xfId="0" applyFont="1"/>
    <xf numFmtId="165" fontId="6" fillId="0" borderId="0" xfId="0" applyNumberFormat="1" applyFont="1"/>
    <xf numFmtId="0" fontId="10" fillId="0" borderId="1" xfId="0" applyFont="1" applyBorder="1"/>
    <xf numFmtId="165" fontId="6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0" xfId="0" applyFon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Layout" zoomScaleNormal="100" workbookViewId="0">
      <selection activeCell="B15" sqref="B15"/>
    </sheetView>
  </sheetViews>
  <sheetFormatPr defaultRowHeight="14.25" x14ac:dyDescent="0.2"/>
  <cols>
    <col min="1" max="1" width="12.5703125" style="13" bestFit="1" customWidth="1"/>
    <col min="2" max="2" width="46.42578125" style="13" bestFit="1" customWidth="1"/>
    <col min="3" max="3" width="52.5703125" style="13" bestFit="1" customWidth="1"/>
    <col min="4" max="4" width="12.42578125" style="13" bestFit="1" customWidth="1"/>
    <col min="5" max="5" width="15.42578125" style="13" bestFit="1" customWidth="1"/>
    <col min="6" max="6" width="9.28515625" style="13" bestFit="1" customWidth="1"/>
    <col min="7" max="16384" width="9.140625" style="13"/>
  </cols>
  <sheetData>
    <row r="1" spans="1:5" x14ac:dyDescent="0.2">
      <c r="A1" s="1" t="s">
        <v>0</v>
      </c>
      <c r="B1" s="1" t="s">
        <v>1</v>
      </c>
      <c r="C1" s="1" t="s">
        <v>104</v>
      </c>
      <c r="D1" s="2" t="s">
        <v>2</v>
      </c>
      <c r="E1" s="2" t="s">
        <v>3</v>
      </c>
    </row>
    <row r="2" spans="1:5" x14ac:dyDescent="0.2">
      <c r="A2" s="14">
        <v>2015</v>
      </c>
      <c r="B2" s="14" t="s">
        <v>90</v>
      </c>
      <c r="C2" s="14" t="s">
        <v>91</v>
      </c>
      <c r="D2" s="15">
        <v>193886</v>
      </c>
      <c r="E2" s="16" t="s">
        <v>4</v>
      </c>
    </row>
    <row r="3" spans="1:5" x14ac:dyDescent="0.2">
      <c r="A3" s="17">
        <v>2011</v>
      </c>
      <c r="B3" s="17" t="s">
        <v>59</v>
      </c>
      <c r="C3" s="17" t="s">
        <v>51</v>
      </c>
      <c r="D3" s="18">
        <v>202220</v>
      </c>
      <c r="E3" s="19" t="s">
        <v>4</v>
      </c>
    </row>
    <row r="4" spans="1:5" x14ac:dyDescent="0.2">
      <c r="A4" s="14">
        <v>2012</v>
      </c>
      <c r="B4" s="14" t="s">
        <v>52</v>
      </c>
      <c r="C4" s="14" t="s">
        <v>53</v>
      </c>
      <c r="D4" s="15">
        <v>310143</v>
      </c>
      <c r="E4" s="16" t="s">
        <v>4</v>
      </c>
    </row>
    <row r="5" spans="1:5" x14ac:dyDescent="0.2">
      <c r="A5" s="17">
        <v>2012</v>
      </c>
      <c r="B5" s="17" t="s">
        <v>13</v>
      </c>
      <c r="C5" s="17" t="s">
        <v>14</v>
      </c>
      <c r="D5" s="18">
        <v>203000</v>
      </c>
      <c r="E5" s="19" t="s">
        <v>4</v>
      </c>
    </row>
    <row r="6" spans="1:5" x14ac:dyDescent="0.2">
      <c r="A6" s="17">
        <v>2012</v>
      </c>
      <c r="B6" s="17" t="s">
        <v>23</v>
      </c>
      <c r="C6" s="17" t="s">
        <v>24</v>
      </c>
      <c r="D6" s="18">
        <v>370143</v>
      </c>
      <c r="E6" s="19" t="s">
        <v>4</v>
      </c>
    </row>
    <row r="7" spans="1:5" x14ac:dyDescent="0.2">
      <c r="A7" s="17">
        <v>2011</v>
      </c>
      <c r="B7" s="17" t="s">
        <v>10</v>
      </c>
      <c r="C7" s="17" t="s">
        <v>56</v>
      </c>
      <c r="D7" s="18">
        <v>300000</v>
      </c>
      <c r="E7" s="19" t="s">
        <v>4</v>
      </c>
    </row>
    <row r="8" spans="1:5" x14ac:dyDescent="0.2">
      <c r="A8" s="14">
        <v>2015</v>
      </c>
      <c r="B8" s="14" t="s">
        <v>10</v>
      </c>
      <c r="C8" s="14" t="s">
        <v>11</v>
      </c>
      <c r="D8" s="15">
        <v>353000</v>
      </c>
      <c r="E8" s="16" t="s">
        <v>4</v>
      </c>
    </row>
    <row r="9" spans="1:5" x14ac:dyDescent="0.2">
      <c r="A9" s="17">
        <v>2011</v>
      </c>
      <c r="B9" s="17" t="s">
        <v>57</v>
      </c>
      <c r="C9" s="17" t="s">
        <v>58</v>
      </c>
      <c r="D9" s="18">
        <v>165000</v>
      </c>
      <c r="E9" s="19" t="s">
        <v>4</v>
      </c>
    </row>
    <row r="10" spans="1:5" x14ac:dyDescent="0.2">
      <c r="A10" s="17">
        <v>2011</v>
      </c>
      <c r="B10" s="17" t="s">
        <v>60</v>
      </c>
      <c r="C10" s="17" t="s">
        <v>62</v>
      </c>
      <c r="D10" s="18">
        <v>550000</v>
      </c>
      <c r="E10" s="19" t="s">
        <v>4</v>
      </c>
    </row>
    <row r="11" spans="1:5" x14ac:dyDescent="0.2">
      <c r="A11" s="17">
        <v>2015</v>
      </c>
      <c r="B11" s="17" t="s">
        <v>33</v>
      </c>
      <c r="C11" s="17" t="s">
        <v>34</v>
      </c>
      <c r="D11" s="18">
        <v>200000</v>
      </c>
      <c r="E11" s="19" t="s">
        <v>4</v>
      </c>
    </row>
    <row r="12" spans="1:5" x14ac:dyDescent="0.2">
      <c r="A12" s="17">
        <v>2011</v>
      </c>
      <c r="B12" s="17" t="s">
        <v>63</v>
      </c>
      <c r="C12" s="17" t="s">
        <v>64</v>
      </c>
      <c r="D12" s="18">
        <v>281678</v>
      </c>
      <c r="E12" s="19" t="s">
        <v>4</v>
      </c>
    </row>
    <row r="13" spans="1:5" x14ac:dyDescent="0.2">
      <c r="A13" s="17">
        <v>2013</v>
      </c>
      <c r="B13" s="17" t="s">
        <v>65</v>
      </c>
      <c r="C13" s="17" t="s">
        <v>66</v>
      </c>
      <c r="D13" s="18">
        <v>500000</v>
      </c>
      <c r="E13" s="19" t="s">
        <v>4</v>
      </c>
    </row>
    <row r="14" spans="1:5" x14ac:dyDescent="0.2">
      <c r="A14" s="14">
        <v>2012</v>
      </c>
      <c r="B14" s="14" t="s">
        <v>8</v>
      </c>
      <c r="C14" s="14" t="s">
        <v>12</v>
      </c>
      <c r="D14" s="15">
        <v>486250</v>
      </c>
      <c r="E14" s="16" t="s">
        <v>4</v>
      </c>
    </row>
    <row r="15" spans="1:5" x14ac:dyDescent="0.2">
      <c r="A15" s="14">
        <v>2011</v>
      </c>
      <c r="B15" s="14" t="s">
        <v>67</v>
      </c>
      <c r="C15" s="14" t="s">
        <v>68</v>
      </c>
      <c r="D15" s="15">
        <v>1000000</v>
      </c>
      <c r="E15" s="16" t="s">
        <v>4</v>
      </c>
    </row>
    <row r="16" spans="1:5" x14ac:dyDescent="0.2">
      <c r="A16" s="14">
        <v>2013</v>
      </c>
      <c r="B16" s="14" t="s">
        <v>69</v>
      </c>
      <c r="C16" s="14" t="s">
        <v>70</v>
      </c>
      <c r="D16" s="15">
        <v>470000</v>
      </c>
      <c r="E16" s="16" t="s">
        <v>4</v>
      </c>
    </row>
    <row r="17" spans="1:5" x14ac:dyDescent="0.2">
      <c r="A17" s="14">
        <v>2012</v>
      </c>
      <c r="B17" s="14" t="s">
        <v>75</v>
      </c>
      <c r="C17" s="14" t="s">
        <v>76</v>
      </c>
      <c r="D17" s="15">
        <v>250000</v>
      </c>
      <c r="E17" s="16" t="s">
        <v>4</v>
      </c>
    </row>
    <row r="18" spans="1:5" x14ac:dyDescent="0.2">
      <c r="A18" s="17">
        <v>2011</v>
      </c>
      <c r="B18" s="17" t="s">
        <v>71</v>
      </c>
      <c r="C18" s="17" t="s">
        <v>72</v>
      </c>
      <c r="D18" s="18">
        <v>178000</v>
      </c>
      <c r="E18" s="19" t="s">
        <v>4</v>
      </c>
    </row>
    <row r="19" spans="1:5" x14ac:dyDescent="0.2">
      <c r="A19" s="17">
        <v>2015</v>
      </c>
      <c r="B19" s="17" t="s">
        <v>97</v>
      </c>
      <c r="C19" s="17" t="s">
        <v>98</v>
      </c>
      <c r="D19" s="18">
        <v>220000</v>
      </c>
      <c r="E19" s="19" t="s">
        <v>4</v>
      </c>
    </row>
    <row r="20" spans="1:5" x14ac:dyDescent="0.2">
      <c r="A20" s="17">
        <v>2013</v>
      </c>
      <c r="B20" s="17" t="s">
        <v>29</v>
      </c>
      <c r="C20" s="17" t="s">
        <v>86</v>
      </c>
      <c r="D20" s="18">
        <v>2294000</v>
      </c>
      <c r="E20" s="19" t="s">
        <v>4</v>
      </c>
    </row>
    <row r="21" spans="1:5" x14ac:dyDescent="0.2">
      <c r="A21" s="17">
        <v>2012</v>
      </c>
      <c r="B21" s="17" t="s">
        <v>25</v>
      </c>
      <c r="C21" s="17" t="s">
        <v>26</v>
      </c>
      <c r="D21" s="18">
        <v>350000</v>
      </c>
      <c r="E21" s="19" t="s">
        <v>4</v>
      </c>
    </row>
    <row r="22" spans="1:5" x14ac:dyDescent="0.2">
      <c r="A22" s="14">
        <v>2016</v>
      </c>
      <c r="B22" s="14" t="s">
        <v>88</v>
      </c>
      <c r="C22" s="14" t="s">
        <v>89</v>
      </c>
      <c r="D22" s="15">
        <v>270000</v>
      </c>
      <c r="E22" s="16" t="s">
        <v>4</v>
      </c>
    </row>
    <row r="23" spans="1:5" x14ac:dyDescent="0.2">
      <c r="A23" s="14">
        <v>2012</v>
      </c>
      <c r="B23" s="14" t="s">
        <v>41</v>
      </c>
      <c r="C23" s="14" t="s">
        <v>42</v>
      </c>
      <c r="D23" s="15">
        <v>198281</v>
      </c>
      <c r="E23" s="16" t="s">
        <v>4</v>
      </c>
    </row>
    <row r="24" spans="1:5" x14ac:dyDescent="0.2">
      <c r="A24" s="14">
        <v>2011</v>
      </c>
      <c r="B24" s="14" t="s">
        <v>73</v>
      </c>
      <c r="C24" s="14" t="s">
        <v>74</v>
      </c>
      <c r="D24" s="15">
        <v>6125000</v>
      </c>
      <c r="E24" s="16" t="s">
        <v>4</v>
      </c>
    </row>
    <row r="25" spans="1:5" x14ac:dyDescent="0.2">
      <c r="A25" s="14">
        <v>2016</v>
      </c>
      <c r="B25" s="14" t="s">
        <v>59</v>
      </c>
      <c r="C25" s="14" t="s">
        <v>87</v>
      </c>
      <c r="D25" s="15">
        <v>160000</v>
      </c>
      <c r="E25" s="16" t="s">
        <v>5</v>
      </c>
    </row>
    <row r="26" spans="1:5" x14ac:dyDescent="0.2">
      <c r="A26" s="14">
        <v>2013</v>
      </c>
      <c r="B26" s="14" t="s">
        <v>61</v>
      </c>
      <c r="C26" s="14" t="s">
        <v>55</v>
      </c>
      <c r="D26" s="15">
        <v>1500000</v>
      </c>
      <c r="E26" s="16" t="s">
        <v>5</v>
      </c>
    </row>
    <row r="27" spans="1:5" x14ac:dyDescent="0.2">
      <c r="A27" s="14">
        <v>2013</v>
      </c>
      <c r="B27" s="14" t="s">
        <v>61</v>
      </c>
      <c r="C27" s="14" t="s">
        <v>54</v>
      </c>
      <c r="D27" s="15">
        <v>500000</v>
      </c>
      <c r="E27" s="16" t="s">
        <v>5</v>
      </c>
    </row>
    <row r="28" spans="1:5" x14ac:dyDescent="0.2">
      <c r="A28" s="14">
        <v>2016</v>
      </c>
      <c r="B28" s="14" t="s">
        <v>43</v>
      </c>
      <c r="C28" s="14" t="s">
        <v>99</v>
      </c>
      <c r="D28" s="15">
        <v>500000</v>
      </c>
      <c r="E28" s="16" t="s">
        <v>5</v>
      </c>
    </row>
    <row r="29" spans="1:5" x14ac:dyDescent="0.2">
      <c r="A29" s="14">
        <v>2016</v>
      </c>
      <c r="B29" s="14" t="s">
        <v>8</v>
      </c>
      <c r="C29" s="14" t="s">
        <v>9</v>
      </c>
      <c r="D29" s="15">
        <v>1500000</v>
      </c>
      <c r="E29" s="16" t="s">
        <v>5</v>
      </c>
    </row>
    <row r="30" spans="1:5" x14ac:dyDescent="0.2">
      <c r="A30" s="14">
        <v>2015</v>
      </c>
      <c r="B30" s="14" t="s">
        <v>18</v>
      </c>
      <c r="C30" s="14" t="s">
        <v>19</v>
      </c>
      <c r="D30" s="15">
        <v>351000</v>
      </c>
      <c r="E30" s="16" t="s">
        <v>5</v>
      </c>
    </row>
    <row r="31" spans="1:5" ht="15" x14ac:dyDescent="0.25">
      <c r="A31" s="20" t="s">
        <v>100</v>
      </c>
      <c r="B31" s="20" t="s">
        <v>100</v>
      </c>
      <c r="C31" s="21">
        <f>COUNT(D2:D30)</f>
        <v>29</v>
      </c>
      <c r="D31" s="22">
        <f>SUM(D3:D30)</f>
        <v>19787715</v>
      </c>
      <c r="E31" s="20" t="s">
        <v>100</v>
      </c>
    </row>
    <row r="32" spans="1:5" x14ac:dyDescent="0.2">
      <c r="A32" s="13" t="s">
        <v>6</v>
      </c>
    </row>
    <row r="33" spans="1:6" x14ac:dyDescent="0.2">
      <c r="A33" s="23" t="s">
        <v>96</v>
      </c>
    </row>
    <row r="34" spans="1:6" ht="15" x14ac:dyDescent="0.25">
      <c r="A34" s="23"/>
      <c r="D34" s="24"/>
      <c r="E34" s="25"/>
      <c r="F34" s="26"/>
    </row>
    <row r="35" spans="1:6" ht="15" x14ac:dyDescent="0.25">
      <c r="A35" s="23"/>
      <c r="C35" s="10" t="s">
        <v>101</v>
      </c>
      <c r="D35" s="27" t="s">
        <v>4</v>
      </c>
      <c r="E35" s="21">
        <f>COUNT(D2:D24)</f>
        <v>23</v>
      </c>
      <c r="F35" s="28">
        <f>E35/E37</f>
        <v>0.7931034482758621</v>
      </c>
    </row>
    <row r="36" spans="1:6" ht="15" x14ac:dyDescent="0.25">
      <c r="C36" s="11"/>
      <c r="D36" s="27" t="s">
        <v>5</v>
      </c>
      <c r="E36" s="21">
        <f>COUNT(D25:D30)</f>
        <v>6</v>
      </c>
      <c r="F36" s="28">
        <f>E36/E37</f>
        <v>0.20689655172413793</v>
      </c>
    </row>
    <row r="37" spans="1:6" ht="15" x14ac:dyDescent="0.25">
      <c r="C37" s="11"/>
      <c r="D37" s="27" t="s">
        <v>7</v>
      </c>
      <c r="E37" s="21">
        <f>SUM(E34:E36)</f>
        <v>29</v>
      </c>
      <c r="F37" s="28">
        <f>SUM(F34:F36)</f>
        <v>1</v>
      </c>
    </row>
    <row r="38" spans="1:6" ht="15" x14ac:dyDescent="0.25">
      <c r="C38" s="11"/>
      <c r="D38" s="24"/>
      <c r="E38" s="25"/>
      <c r="F38" s="25"/>
    </row>
    <row r="39" spans="1:6" ht="15" x14ac:dyDescent="0.25">
      <c r="C39" s="10" t="s">
        <v>102</v>
      </c>
      <c r="D39" s="27" t="s">
        <v>4</v>
      </c>
      <c r="E39" s="22">
        <f>SUM(D2:D24)</f>
        <v>15470601</v>
      </c>
      <c r="F39" s="28">
        <f>E39/E41</f>
        <v>0.77424231421696388</v>
      </c>
    </row>
    <row r="40" spans="1:6" ht="15" x14ac:dyDescent="0.25">
      <c r="D40" s="27" t="s">
        <v>5</v>
      </c>
      <c r="E40" s="22">
        <f>SUM(D25:D30)</f>
        <v>4511000</v>
      </c>
      <c r="F40" s="28">
        <f>E40/E41</f>
        <v>0.22575768578303609</v>
      </c>
    </row>
    <row r="41" spans="1:6" ht="15" x14ac:dyDescent="0.25">
      <c r="D41" s="27" t="s">
        <v>7</v>
      </c>
      <c r="E41" s="22">
        <f>SUM(E39:E40)</f>
        <v>19981601</v>
      </c>
      <c r="F41" s="28">
        <f>SUM(F39:F40)</f>
        <v>1</v>
      </c>
    </row>
    <row r="44" spans="1:6" ht="15" x14ac:dyDescent="0.25">
      <c r="C44" s="12" t="s">
        <v>103</v>
      </c>
    </row>
    <row r="45" spans="1:6" x14ac:dyDescent="0.2">
      <c r="A45" s="1" t="s">
        <v>0</v>
      </c>
      <c r="B45" s="1" t="s">
        <v>1</v>
      </c>
      <c r="C45" s="1" t="s">
        <v>104</v>
      </c>
      <c r="D45" s="2" t="s">
        <v>2</v>
      </c>
      <c r="E45" s="2" t="s">
        <v>3</v>
      </c>
    </row>
    <row r="46" spans="1:6" x14ac:dyDescent="0.2">
      <c r="A46" s="17">
        <v>2012</v>
      </c>
      <c r="B46" s="17" t="s">
        <v>38</v>
      </c>
      <c r="C46" s="17" t="s">
        <v>39</v>
      </c>
      <c r="D46" s="15">
        <v>664780</v>
      </c>
      <c r="E46" s="16" t="s">
        <v>4</v>
      </c>
    </row>
    <row r="47" spans="1:6" x14ac:dyDescent="0.2">
      <c r="A47" s="14">
        <v>2013</v>
      </c>
      <c r="B47" s="14" t="s">
        <v>15</v>
      </c>
      <c r="C47" s="14" t="s">
        <v>16</v>
      </c>
      <c r="D47" s="15">
        <v>1125676</v>
      </c>
      <c r="E47" s="16" t="s">
        <v>4</v>
      </c>
    </row>
    <row r="48" spans="1:6" x14ac:dyDescent="0.2">
      <c r="A48" s="14">
        <v>2013</v>
      </c>
      <c r="B48" s="14" t="s">
        <v>15</v>
      </c>
      <c r="C48" s="14" t="s">
        <v>17</v>
      </c>
      <c r="D48" s="15">
        <v>500000</v>
      </c>
      <c r="E48" s="16" t="s">
        <v>4</v>
      </c>
    </row>
    <row r="49" spans="1:6" x14ac:dyDescent="0.2">
      <c r="A49" s="20" t="s">
        <v>100</v>
      </c>
      <c r="B49" s="20" t="s">
        <v>100</v>
      </c>
      <c r="C49" s="3">
        <f>COUNT(D46:D48)</f>
        <v>3</v>
      </c>
      <c r="D49" s="4">
        <f>SUM(D46:D48)</f>
        <v>2290456</v>
      </c>
      <c r="E49" s="20" t="s">
        <v>100</v>
      </c>
    </row>
    <row r="50" spans="1:6" x14ac:dyDescent="0.2">
      <c r="A50" s="5" t="s">
        <v>6</v>
      </c>
    </row>
    <row r="51" spans="1:6" x14ac:dyDescent="0.2">
      <c r="A51" s="5"/>
    </row>
    <row r="52" spans="1:6" x14ac:dyDescent="0.2">
      <c r="A52" s="6"/>
      <c r="C52" s="10" t="s">
        <v>101</v>
      </c>
      <c r="D52" s="1" t="s">
        <v>4</v>
      </c>
      <c r="E52" s="3">
        <f>COUNT(D46:D48)</f>
        <v>3</v>
      </c>
      <c r="F52" s="9">
        <f>E52/E54</f>
        <v>1</v>
      </c>
    </row>
    <row r="53" spans="1:6" x14ac:dyDescent="0.2">
      <c r="C53" s="11"/>
      <c r="D53" s="1" t="s">
        <v>5</v>
      </c>
      <c r="E53" s="3">
        <v>0</v>
      </c>
      <c r="F53" s="9">
        <f>E53/E54</f>
        <v>0</v>
      </c>
    </row>
    <row r="54" spans="1:6" x14ac:dyDescent="0.2">
      <c r="C54" s="11"/>
      <c r="D54" s="1" t="s">
        <v>7</v>
      </c>
      <c r="E54" s="3">
        <f>SUM(E52:E53)</f>
        <v>3</v>
      </c>
      <c r="F54" s="9">
        <f>SUM(F52:F53)</f>
        <v>1</v>
      </c>
    </row>
    <row r="55" spans="1:6" x14ac:dyDescent="0.2">
      <c r="C55" s="11"/>
      <c r="D55" s="7"/>
      <c r="E55" s="8"/>
      <c r="F55" s="8"/>
    </row>
    <row r="56" spans="1:6" x14ac:dyDescent="0.2">
      <c r="C56" s="10" t="s">
        <v>102</v>
      </c>
      <c r="D56" s="1" t="s">
        <v>4</v>
      </c>
      <c r="E56" s="4">
        <f>SUM(D46:D48)</f>
        <v>2290456</v>
      </c>
      <c r="F56" s="9">
        <f>E56/E58</f>
        <v>1</v>
      </c>
    </row>
    <row r="57" spans="1:6" x14ac:dyDescent="0.2">
      <c r="D57" s="1" t="s">
        <v>5</v>
      </c>
      <c r="E57" s="4">
        <v>0</v>
      </c>
      <c r="F57" s="9">
        <f>E57/E58</f>
        <v>0</v>
      </c>
    </row>
    <row r="58" spans="1:6" x14ac:dyDescent="0.2">
      <c r="D58" s="1" t="s">
        <v>7</v>
      </c>
      <c r="E58" s="4">
        <f>SUM(E56:E57)</f>
        <v>2290456</v>
      </c>
      <c r="F58" s="9">
        <f>SUM(F56:F57)</f>
        <v>1</v>
      </c>
    </row>
  </sheetData>
  <pageMargins left="0.7" right="0.7" top="0.75" bottom="0.75" header="0.3" footer="0.3"/>
  <pageSetup scale="62" orientation="landscape" r:id="rId1"/>
  <headerFooter>
    <oddHeader>&amp;C&amp;"Arial,Bold"&amp;12Summary of 2010 Non-JOBZ Business Assistance Agreements Reported by Government Agencies in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C3" sqref="C3"/>
    </sheetView>
  </sheetViews>
  <sheetFormatPr defaultRowHeight="14.25" x14ac:dyDescent="0.2"/>
  <cols>
    <col min="1" max="1" width="14.28515625" style="13" bestFit="1" customWidth="1"/>
    <col min="2" max="2" width="24.140625" style="13" bestFit="1" customWidth="1"/>
    <col min="3" max="3" width="54.7109375" style="13" bestFit="1" customWidth="1"/>
    <col min="4" max="4" width="15.85546875" style="13" bestFit="1" customWidth="1"/>
    <col min="5" max="5" width="13.140625" style="13" bestFit="1" customWidth="1"/>
    <col min="6" max="6" width="12.5703125" style="13" bestFit="1" customWidth="1"/>
    <col min="7" max="7" width="19.85546875" style="13" bestFit="1" customWidth="1"/>
    <col min="8" max="16384" width="9.140625" style="13"/>
  </cols>
  <sheetData>
    <row r="1" spans="1:7" ht="45" x14ac:dyDescent="0.25">
      <c r="A1" s="21" t="s">
        <v>0</v>
      </c>
      <c r="B1" s="21" t="s">
        <v>1</v>
      </c>
      <c r="C1" s="21" t="s">
        <v>104</v>
      </c>
      <c r="D1" s="21" t="s">
        <v>20</v>
      </c>
      <c r="E1" s="21" t="s">
        <v>2</v>
      </c>
      <c r="F1" s="32" t="s">
        <v>106</v>
      </c>
      <c r="G1" s="21" t="s">
        <v>40</v>
      </c>
    </row>
    <row r="2" spans="1:7" x14ac:dyDescent="0.2">
      <c r="A2" s="14">
        <v>2013</v>
      </c>
      <c r="B2" s="14" t="s">
        <v>82</v>
      </c>
      <c r="C2" s="14" t="s">
        <v>83</v>
      </c>
      <c r="D2" s="16" t="s">
        <v>4</v>
      </c>
      <c r="E2" s="29">
        <v>149999</v>
      </c>
      <c r="F2" s="29">
        <v>799999</v>
      </c>
      <c r="G2" s="30">
        <f t="shared" ref="G2:G18" si="0">E2/F2</f>
        <v>0.18749898437373047</v>
      </c>
    </row>
    <row r="3" spans="1:7" x14ac:dyDescent="0.2">
      <c r="A3" s="14">
        <v>2016</v>
      </c>
      <c r="B3" s="14" t="s">
        <v>21</v>
      </c>
      <c r="C3" s="14" t="s">
        <v>22</v>
      </c>
      <c r="D3" s="16" t="s">
        <v>4</v>
      </c>
      <c r="E3" s="29">
        <v>113525</v>
      </c>
      <c r="F3" s="29">
        <v>2771156</v>
      </c>
      <c r="G3" s="30">
        <f t="shared" ref="G3" si="1">E3/F3</f>
        <v>4.0966657957906376E-2</v>
      </c>
    </row>
    <row r="4" spans="1:7" x14ac:dyDescent="0.2">
      <c r="A4" s="14">
        <v>2013</v>
      </c>
      <c r="B4" s="14" t="s">
        <v>44</v>
      </c>
      <c r="C4" s="14" t="s">
        <v>45</v>
      </c>
      <c r="D4" s="16" t="s">
        <v>4</v>
      </c>
      <c r="E4" s="29">
        <v>75000</v>
      </c>
      <c r="F4" s="29">
        <v>234670</v>
      </c>
      <c r="G4" s="30">
        <f t="shared" ref="G4" si="2">E4/F4</f>
        <v>0.31959773298674737</v>
      </c>
    </row>
    <row r="5" spans="1:7" x14ac:dyDescent="0.2">
      <c r="A5" s="14">
        <v>2011</v>
      </c>
      <c r="B5" s="14" t="s">
        <v>79</v>
      </c>
      <c r="C5" s="14" t="s">
        <v>46</v>
      </c>
      <c r="D5" s="16" t="s">
        <v>4</v>
      </c>
      <c r="E5" s="29">
        <v>145000</v>
      </c>
      <c r="F5" s="29">
        <v>200500</v>
      </c>
      <c r="G5" s="30">
        <f>E5/F5</f>
        <v>0.72319201995012472</v>
      </c>
    </row>
    <row r="6" spans="1:7" x14ac:dyDescent="0.2">
      <c r="A6" s="14">
        <v>2012</v>
      </c>
      <c r="B6" s="14" t="s">
        <v>31</v>
      </c>
      <c r="C6" s="14" t="s">
        <v>32</v>
      </c>
      <c r="D6" s="16" t="s">
        <v>4</v>
      </c>
      <c r="E6" s="29">
        <v>150000</v>
      </c>
      <c r="F6" s="29">
        <v>1200000</v>
      </c>
      <c r="G6" s="30">
        <f t="shared" si="0"/>
        <v>0.125</v>
      </c>
    </row>
    <row r="7" spans="1:7" x14ac:dyDescent="0.2">
      <c r="A7" s="14">
        <v>2011</v>
      </c>
      <c r="B7" s="14" t="s">
        <v>31</v>
      </c>
      <c r="C7" s="14" t="s">
        <v>47</v>
      </c>
      <c r="D7" s="16" t="s">
        <v>4</v>
      </c>
      <c r="E7" s="29">
        <v>150000</v>
      </c>
      <c r="F7" s="29">
        <v>965000</v>
      </c>
      <c r="G7" s="30">
        <f t="shared" si="0"/>
        <v>0.15544041450777202</v>
      </c>
    </row>
    <row r="8" spans="1:7" x14ac:dyDescent="0.2">
      <c r="A8" s="14">
        <v>2011</v>
      </c>
      <c r="B8" s="14" t="s">
        <v>48</v>
      </c>
      <c r="C8" s="14" t="s">
        <v>49</v>
      </c>
      <c r="D8" s="16" t="s">
        <v>4</v>
      </c>
      <c r="E8" s="29">
        <v>75000</v>
      </c>
      <c r="F8" s="29">
        <v>230000</v>
      </c>
      <c r="G8" s="30">
        <f t="shared" si="0"/>
        <v>0.32608695652173914</v>
      </c>
    </row>
    <row r="9" spans="1:7" x14ac:dyDescent="0.2">
      <c r="A9" s="14">
        <v>2014</v>
      </c>
      <c r="B9" s="14" t="s">
        <v>94</v>
      </c>
      <c r="C9" s="14" t="s">
        <v>95</v>
      </c>
      <c r="D9" s="16" t="s">
        <v>4</v>
      </c>
      <c r="E9" s="29">
        <v>139051</v>
      </c>
      <c r="F9" s="29">
        <v>730000</v>
      </c>
      <c r="G9" s="30">
        <f>E9/F9</f>
        <v>0.19048082191780821</v>
      </c>
    </row>
    <row r="10" spans="1:7" x14ac:dyDescent="0.2">
      <c r="A10" s="14">
        <v>2011</v>
      </c>
      <c r="B10" s="14" t="s">
        <v>67</v>
      </c>
      <c r="C10" s="14" t="s">
        <v>50</v>
      </c>
      <c r="D10" s="16" t="s">
        <v>4</v>
      </c>
      <c r="E10" s="29">
        <v>99000</v>
      </c>
      <c r="F10" s="29">
        <v>2079000</v>
      </c>
      <c r="G10" s="30">
        <f t="shared" si="0"/>
        <v>4.7619047619047616E-2</v>
      </c>
    </row>
    <row r="11" spans="1:7" x14ac:dyDescent="0.2">
      <c r="A11" s="14">
        <v>2012</v>
      </c>
      <c r="B11" s="14" t="s">
        <v>77</v>
      </c>
      <c r="C11" s="14" t="s">
        <v>36</v>
      </c>
      <c r="D11" s="16" t="s">
        <v>4</v>
      </c>
      <c r="E11" s="29">
        <v>110400</v>
      </c>
      <c r="F11" s="29">
        <v>4458660</v>
      </c>
      <c r="G11" s="30">
        <f t="shared" si="0"/>
        <v>2.4760802572970354E-2</v>
      </c>
    </row>
    <row r="12" spans="1:7" x14ac:dyDescent="0.2">
      <c r="A12" s="14">
        <v>2014</v>
      </c>
      <c r="B12" s="14" t="s">
        <v>81</v>
      </c>
      <c r="C12" s="14" t="s">
        <v>35</v>
      </c>
      <c r="D12" s="16" t="s">
        <v>4</v>
      </c>
      <c r="E12" s="29">
        <v>150000</v>
      </c>
      <c r="F12" s="29">
        <v>250000</v>
      </c>
      <c r="G12" s="30">
        <f>E12/F12</f>
        <v>0.6</v>
      </c>
    </row>
    <row r="13" spans="1:7" x14ac:dyDescent="0.2">
      <c r="A13" s="14">
        <v>2012</v>
      </c>
      <c r="B13" s="14" t="s">
        <v>78</v>
      </c>
      <c r="C13" s="14" t="s">
        <v>37</v>
      </c>
      <c r="D13" s="16" t="s">
        <v>4</v>
      </c>
      <c r="E13" s="29">
        <v>85860</v>
      </c>
      <c r="F13" s="29">
        <v>1123441</v>
      </c>
      <c r="G13" s="30">
        <f t="shared" si="0"/>
        <v>7.6425909326791525E-2</v>
      </c>
    </row>
    <row r="14" spans="1:7" x14ac:dyDescent="0.2">
      <c r="A14" s="14">
        <v>2014</v>
      </c>
      <c r="B14" s="14" t="s">
        <v>29</v>
      </c>
      <c r="C14" s="14" t="s">
        <v>30</v>
      </c>
      <c r="D14" s="16" t="s">
        <v>4</v>
      </c>
      <c r="E14" s="29">
        <v>76230</v>
      </c>
      <c r="F14" s="29">
        <v>76230</v>
      </c>
      <c r="G14" s="30">
        <f>E14/F14</f>
        <v>1</v>
      </c>
    </row>
    <row r="15" spans="1:7" x14ac:dyDescent="0.2">
      <c r="A15" s="14">
        <v>2013</v>
      </c>
      <c r="B15" s="14" t="s">
        <v>80</v>
      </c>
      <c r="C15" s="14" t="s">
        <v>84</v>
      </c>
      <c r="D15" s="16" t="s">
        <v>5</v>
      </c>
      <c r="E15" s="29">
        <v>150000</v>
      </c>
      <c r="F15" s="29">
        <v>3344703</v>
      </c>
      <c r="G15" s="30">
        <f t="shared" si="0"/>
        <v>4.4847031261071611E-2</v>
      </c>
    </row>
    <row r="16" spans="1:7" x14ac:dyDescent="0.2">
      <c r="A16" s="14">
        <v>2016</v>
      </c>
      <c r="B16" s="14" t="s">
        <v>27</v>
      </c>
      <c r="C16" s="14" t="s">
        <v>28</v>
      </c>
      <c r="D16" s="16" t="s">
        <v>5</v>
      </c>
      <c r="E16" s="29">
        <v>39767</v>
      </c>
      <c r="F16" s="29">
        <v>1813517</v>
      </c>
      <c r="G16" s="30">
        <f t="shared" si="0"/>
        <v>2.1928109855049609E-2</v>
      </c>
    </row>
    <row r="17" spans="1:7" x14ac:dyDescent="0.2">
      <c r="A17" s="14">
        <v>2015</v>
      </c>
      <c r="B17" s="14" t="s">
        <v>92</v>
      </c>
      <c r="C17" s="14" t="s">
        <v>93</v>
      </c>
      <c r="D17" s="16" t="s">
        <v>5</v>
      </c>
      <c r="E17" s="29">
        <v>150000</v>
      </c>
      <c r="F17" s="29">
        <v>7375000</v>
      </c>
      <c r="G17" s="30">
        <f t="shared" si="0"/>
        <v>2.0338983050847456E-2</v>
      </c>
    </row>
    <row r="18" spans="1:7" ht="15" x14ac:dyDescent="0.25">
      <c r="A18" s="20" t="s">
        <v>100</v>
      </c>
      <c r="B18" s="20" t="s">
        <v>100</v>
      </c>
      <c r="C18" s="20" t="s">
        <v>100</v>
      </c>
      <c r="D18" s="21">
        <f>COUNT(F2:F17)</f>
        <v>16</v>
      </c>
      <c r="E18" s="22">
        <f>SUM(E2:E17)</f>
        <v>1858832</v>
      </c>
      <c r="F18" s="22">
        <f>SUM(F2:F17)</f>
        <v>27651876</v>
      </c>
      <c r="G18" s="28">
        <f t="shared" si="0"/>
        <v>6.7222636178463982E-2</v>
      </c>
    </row>
    <row r="19" spans="1:7" x14ac:dyDescent="0.2">
      <c r="A19" s="13" t="s">
        <v>6</v>
      </c>
    </row>
    <row r="20" spans="1:7" x14ac:dyDescent="0.2">
      <c r="A20" s="13" t="s">
        <v>85</v>
      </c>
    </row>
    <row r="22" spans="1:7" ht="15" x14ac:dyDescent="0.25">
      <c r="C22" s="21" t="s">
        <v>101</v>
      </c>
      <c r="D22" s="21" t="s">
        <v>4</v>
      </c>
      <c r="E22" s="21">
        <f>COUNT(E2:E14)</f>
        <v>13</v>
      </c>
      <c r="F22" s="28">
        <f>E22/E24</f>
        <v>0.8125</v>
      </c>
    </row>
    <row r="23" spans="1:7" ht="15" x14ac:dyDescent="0.25">
      <c r="C23" s="25"/>
      <c r="D23" s="21" t="s">
        <v>5</v>
      </c>
      <c r="E23" s="21">
        <f>COUNT(E15:E17)</f>
        <v>3</v>
      </c>
      <c r="F23" s="28">
        <f>E23/E24</f>
        <v>0.1875</v>
      </c>
    </row>
    <row r="24" spans="1:7" ht="15" x14ac:dyDescent="0.25">
      <c r="C24" s="25"/>
      <c r="D24" s="21" t="s">
        <v>7</v>
      </c>
      <c r="E24" s="21">
        <f>SUM(E22:E23)</f>
        <v>16</v>
      </c>
      <c r="F24" s="28">
        <f>SUM(F22:F23)</f>
        <v>1</v>
      </c>
    </row>
    <row r="25" spans="1:7" x14ac:dyDescent="0.2">
      <c r="D25" s="31"/>
      <c r="E25" s="31"/>
      <c r="F25" s="31"/>
    </row>
    <row r="26" spans="1:7" x14ac:dyDescent="0.2">
      <c r="D26" s="31"/>
      <c r="E26" s="31"/>
      <c r="F26" s="31"/>
    </row>
    <row r="27" spans="1:7" ht="15" x14ac:dyDescent="0.25">
      <c r="C27" s="33" t="s">
        <v>102</v>
      </c>
      <c r="D27" s="21" t="s">
        <v>4</v>
      </c>
      <c r="E27" s="22">
        <f>SUM(E2:E14)</f>
        <v>1519065</v>
      </c>
      <c r="F27" s="28">
        <f>E27/E29</f>
        <v>0.81721478864146946</v>
      </c>
    </row>
    <row r="28" spans="1:7" ht="15" x14ac:dyDescent="0.25">
      <c r="C28" s="25"/>
      <c r="D28" s="21" t="s">
        <v>5</v>
      </c>
      <c r="E28" s="22">
        <f>SUM(E15:E17)</f>
        <v>339767</v>
      </c>
      <c r="F28" s="28">
        <f>E28/E29</f>
        <v>0.18278521135853051</v>
      </c>
    </row>
    <row r="29" spans="1:7" ht="15" x14ac:dyDescent="0.25">
      <c r="C29" s="25"/>
      <c r="D29" s="21" t="s">
        <v>7</v>
      </c>
      <c r="E29" s="22">
        <f>SUM(E27:E28)</f>
        <v>1858832</v>
      </c>
      <c r="F29" s="28">
        <f>SUM(F27:F28)</f>
        <v>1</v>
      </c>
    </row>
    <row r="32" spans="1:7" ht="30" x14ac:dyDescent="0.25">
      <c r="C32" s="34" t="s">
        <v>105</v>
      </c>
      <c r="D32" s="21" t="s">
        <v>4</v>
      </c>
      <c r="E32" s="22">
        <f>SUM(F2:F14)</f>
        <v>15118656</v>
      </c>
      <c r="F32" s="28">
        <f>E32/E34</f>
        <v>0.54674973951134453</v>
      </c>
    </row>
    <row r="33" spans="3:6" ht="15" x14ac:dyDescent="0.25">
      <c r="C33" s="25"/>
      <c r="D33" s="21" t="s">
        <v>5</v>
      </c>
      <c r="E33" s="22">
        <f>SUM(F15:F17)</f>
        <v>12533220</v>
      </c>
      <c r="F33" s="28">
        <f>E33/E34</f>
        <v>0.45325026048865547</v>
      </c>
    </row>
    <row r="34" spans="3:6" ht="15" x14ac:dyDescent="0.25">
      <c r="C34" s="25"/>
      <c r="D34" s="21" t="s">
        <v>7</v>
      </c>
      <c r="E34" s="22">
        <f>SUM(E32:E33)</f>
        <v>27651876</v>
      </c>
      <c r="F34" s="28">
        <f>SUM(F32:F33)</f>
        <v>1</v>
      </c>
    </row>
  </sheetData>
  <pageMargins left="0.7" right="0.7" top="0.75" bottom="0.75" header="0.3" footer="0.3"/>
  <pageSetup scale="79" fitToHeight="0" orientation="landscape" r:id="rId1"/>
  <headerFooter>
    <oddHeader>&amp;C&amp;"Arial,Bold"Summary of 2010 Non-JOBZ Financial Assistance Agreements (at or less than $150,000) Reported in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4FA43E-907B-475B-B3B2-BC6AC7F42A40}"/>
</file>

<file path=customXml/itemProps2.xml><?xml version="1.0" encoding="utf-8"?>
<ds:datastoreItem xmlns:ds="http://schemas.openxmlformats.org/officeDocument/2006/customXml" ds:itemID="{9ADFF8E1-3883-48BD-94BB-4748B1DF732C}"/>
</file>

<file path=customXml/itemProps3.xml><?xml version="1.0" encoding="utf-8"?>
<ds:datastoreItem xmlns:ds="http://schemas.openxmlformats.org/officeDocument/2006/customXml" ds:itemID="{50F0C33E-57D6-43E2-BE1A-91DF7C858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 G 2010 MBAF</vt:lpstr>
      <vt:lpstr>Appendix G 2010 MFAF</vt:lpstr>
      <vt:lpstr>'Appendix G 2010 MBAF'!Print_Area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G 2010 MBAF Project Summary</dc:title>
  <dc:subject>2016 Business Assistance Report</dc:subject>
  <dc:creator>Ed Hodder</dc:creator>
  <cp:lastModifiedBy>Ed Hodder</cp:lastModifiedBy>
  <cp:lastPrinted>2016-12-21T14:29:07Z</cp:lastPrinted>
  <dcterms:created xsi:type="dcterms:W3CDTF">2012-02-29T21:43:47Z</dcterms:created>
  <dcterms:modified xsi:type="dcterms:W3CDTF">2016-12-21T15:10:59Z</dcterms:modified>
</cp:coreProperties>
</file>