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16 MBAF\"/>
    </mc:Choice>
  </mc:AlternateContent>
  <bookViews>
    <workbookView xWindow="600" yWindow="1095" windowWidth="18555" windowHeight="10965"/>
  </bookViews>
  <sheets>
    <sheet name="Appendix H 2009 MBAF" sheetId="1" r:id="rId1"/>
    <sheet name="Appendix H 2009 MFAF" sheetId="2" r:id="rId2"/>
  </sheets>
  <calcPr calcId="152511"/>
</workbook>
</file>

<file path=xl/calcChain.xml><?xml version="1.0" encoding="utf-8"?>
<calcChain xmlns="http://schemas.openxmlformats.org/spreadsheetml/2006/main">
  <c r="E31" i="1" l="1"/>
  <c r="E27" i="1"/>
  <c r="E32" i="2" l="1"/>
  <c r="E30" i="1" l="1"/>
  <c r="E26" i="1"/>
  <c r="E27" i="2" l="1"/>
  <c r="E22" i="2"/>
  <c r="G11" i="2" l="1"/>
  <c r="D17" i="2"/>
  <c r="F17" i="2"/>
  <c r="E17" i="2"/>
  <c r="G9" i="2" l="1"/>
  <c r="G5" i="2"/>
  <c r="E31" i="2" l="1"/>
  <c r="E26" i="2"/>
  <c r="E21" i="2"/>
  <c r="E23" i="2" l="1"/>
  <c r="G10" i="2"/>
  <c r="G14" i="2" l="1"/>
  <c r="G16" i="2"/>
  <c r="F22" i="2"/>
  <c r="F21" i="2"/>
  <c r="G12" i="2"/>
  <c r="G15" i="2"/>
  <c r="G7" i="2"/>
  <c r="G2" i="2"/>
  <c r="G13" i="2"/>
  <c r="G8" i="2"/>
  <c r="G4" i="2"/>
  <c r="G3" i="2"/>
  <c r="G6" i="2"/>
  <c r="G17" i="2" l="1"/>
  <c r="F23" i="2"/>
  <c r="E28" i="2"/>
  <c r="F26" i="2" s="1"/>
  <c r="E33" i="2"/>
  <c r="F32" i="2" s="1"/>
  <c r="F27" i="2" l="1"/>
  <c r="F28" i="2" s="1"/>
  <c r="F31" i="2"/>
  <c r="F33" i="2" s="1"/>
  <c r="C22" i="1"/>
  <c r="D22" i="1"/>
  <c r="E32" i="1" l="1"/>
  <c r="F30" i="1" s="1"/>
  <c r="E28" i="1"/>
  <c r="F26" i="1" s="1"/>
  <c r="F31" i="1" l="1"/>
  <c r="F32" i="1" s="1"/>
  <c r="F27" i="1"/>
  <c r="F28" i="1" s="1"/>
</calcChain>
</file>

<file path=xl/sharedStrings.xml><?xml version="1.0" encoding="utf-8"?>
<sst xmlns="http://schemas.openxmlformats.org/spreadsheetml/2006/main" count="157" uniqueCount="86">
  <si>
    <t>Alexandria City of</t>
  </si>
  <si>
    <t>Douglas Machine Inc</t>
  </si>
  <si>
    <t>Brooklyn Park Economic Development Authority</t>
  </si>
  <si>
    <t>Mosley Analytics LLC</t>
  </si>
  <si>
    <t>Clara City EDA</t>
  </si>
  <si>
    <t>Impact Innovations</t>
  </si>
  <si>
    <t>Midwest Porcine Recovery LLC</t>
  </si>
  <si>
    <t>Iron Range Resources</t>
  </si>
  <si>
    <t>MTD Acquisition Inc.</t>
  </si>
  <si>
    <t>Mesabi Nugget</t>
  </si>
  <si>
    <t>Lee Industries of Little Falls</t>
  </si>
  <si>
    <t>TCW Management LLC</t>
  </si>
  <si>
    <t>Beacon Promotions Inc.</t>
  </si>
  <si>
    <t>Pequot Lakes City of</t>
  </si>
  <si>
    <t>Pequot Lakes SuperValu</t>
  </si>
  <si>
    <t>ODP &amp; JBT Alliance LLC</t>
  </si>
  <si>
    <t>St. Louis Park Economic Development Authority</t>
  </si>
  <si>
    <t>Ellipse on Excelsior LLC</t>
  </si>
  <si>
    <t>Traverse des Sioux Enterprises LLC</t>
  </si>
  <si>
    <t>Report Year*</t>
  </si>
  <si>
    <t>Grantor Name</t>
  </si>
  <si>
    <t>Total Dollar</t>
  </si>
  <si>
    <t>Goals Achieved</t>
  </si>
  <si>
    <t>Yes</t>
  </si>
  <si>
    <t>No</t>
  </si>
  <si>
    <t>Total</t>
  </si>
  <si>
    <t>Lakeville, City of</t>
  </si>
  <si>
    <t>Image Trend Development LLC</t>
  </si>
  <si>
    <t>Goal Achieved</t>
  </si>
  <si>
    <t>Adventure Creative Group</t>
  </si>
  <si>
    <t>Walgreen's Co #12509</t>
  </si>
  <si>
    <t>White Bear Boat Works</t>
  </si>
  <si>
    <t>J &amp; L Supply</t>
  </si>
  <si>
    <t>Lab Boy Enterprises LLC</t>
  </si>
  <si>
    <t>St. Michael EDA</t>
  </si>
  <si>
    <t>Cinch Systems Inc</t>
  </si>
  <si>
    <t>Public Percentage</t>
  </si>
  <si>
    <t>* Note:  Report year indicates the year the latest report received by DEED from the grantor.</t>
  </si>
  <si>
    <t>Grand Rapids EDA</t>
  </si>
  <si>
    <t>Itasca Eco Industrial Park LLC</t>
  </si>
  <si>
    <t>Patricia Nickelson Enterprises LLC**</t>
  </si>
  <si>
    <t>** Note:  Business closed agreement terminated.</t>
  </si>
  <si>
    <t>Sophia-Ramsey LLC</t>
  </si>
  <si>
    <t>Winona Port Authority</t>
  </si>
  <si>
    <t>Structures Holdings LLC DBA Color-Ware Inc</t>
  </si>
  <si>
    <t>Coon Rapids, City of</t>
  </si>
  <si>
    <t>Steinwell Inc</t>
  </si>
  <si>
    <t>Eagan, City of</t>
  </si>
  <si>
    <t>Biopolymer Engineering Inc</t>
  </si>
  <si>
    <t>Clearwater Marine Inc.**</t>
  </si>
  <si>
    <t>**Note:  Recipient failed to achieve goals or fulfill any other obligations and ceased operations.</t>
  </si>
  <si>
    <t>St. Joseph, City of</t>
  </si>
  <si>
    <t>Coborn's Realty Company LP</t>
  </si>
  <si>
    <t>Lisa and Brian Alberts dba Headquarters on Main Inc</t>
  </si>
  <si>
    <t>Plymouth, City of</t>
  </si>
  <si>
    <t>Seacole-CRC</t>
  </si>
  <si>
    <t>East Grand Forks EDA</t>
  </si>
  <si>
    <t>Drummers Diesel Inc</t>
  </si>
  <si>
    <t>A-1 Automotive Transmission Services</t>
  </si>
  <si>
    <t>Cabere Limited Partnership</t>
  </si>
  <si>
    <t>Glencoe, City of</t>
  </si>
  <si>
    <t>Little Falls, City of</t>
  </si>
  <si>
    <t>Mazeppa, City of</t>
  </si>
  <si>
    <t>New Ulm, City of</t>
  </si>
  <si>
    <t>Ramsey, City of</t>
  </si>
  <si>
    <t>Sauk Rapids, City of</t>
  </si>
  <si>
    <t>St. Peter, City of</t>
  </si>
  <si>
    <t>Albany, City of</t>
  </si>
  <si>
    <t>Brainerd, City of</t>
  </si>
  <si>
    <t>Brandon, City of</t>
  </si>
  <si>
    <t>Hastings, City of</t>
  </si>
  <si>
    <t>Moorhead, City of</t>
  </si>
  <si>
    <t>White Bear Lake, City of</t>
  </si>
  <si>
    <t>Inver Grove Heights, City of</t>
  </si>
  <si>
    <t>New York Mills, City of</t>
  </si>
  <si>
    <t>Rice Development of Sauk Rapids LLC</t>
  </si>
  <si>
    <t>Gardonville Telephone Cooperative Association</t>
  </si>
  <si>
    <t>Brooklyn Center Economic Development Authority</t>
  </si>
  <si>
    <t>Molasky Group of Companies</t>
  </si>
  <si>
    <t>Blank</t>
  </si>
  <si>
    <t>Recipient</t>
  </si>
  <si>
    <t>Summary of 2009 Non-JOBZ Financial Assistance Agreements Reported in 2016</t>
  </si>
  <si>
    <t>Project Goals Achieved</t>
  </si>
  <si>
    <t>Total Dollar Value Project Goals Achieved</t>
  </si>
  <si>
    <t>Total Project Budget (All Public and Private Sources) Goals Achieved</t>
  </si>
  <si>
    <t>Total Project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</si>
</sst>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%"/>
  </numFmts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4" fontId="0" fillId="2" borderId="1" xfId="0" applyNumberFormat="1" applyFill="1" applyBorder="1"/>
    <xf numFmtId="0" fontId="2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Border="1" applyAlignment="1">
      <alignment horizontal="center"/>
    </xf>
    <xf numFmtId="0" fontId="1" fillId="0" borderId="0" xfId="0" applyFont="1"/>
    <xf numFmtId="165" fontId="0" fillId="0" borderId="1" xfId="0" applyNumberFormat="1" applyBorder="1" applyAlignment="1">
      <alignment horizontal="right"/>
    </xf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0" borderId="0" xfId="0" applyBorder="1"/>
    <xf numFmtId="0" fontId="1" fillId="0" borderId="0" xfId="0" applyFont="1"/>
    <xf numFmtId="0" fontId="0" fillId="0" borderId="1" xfId="0" applyBorder="1" applyAlignment="1">
      <alignment horizontal="center"/>
    </xf>
    <xf numFmtId="165" fontId="1" fillId="0" borderId="1" xfId="0" applyNumberFormat="1" applyFont="1" applyBorder="1"/>
    <xf numFmtId="0" fontId="3" fillId="0" borderId="0" xfId="0" applyFont="1"/>
    <xf numFmtId="0" fontId="4" fillId="0" borderId="0" xfId="0" applyFont="1"/>
    <xf numFmtId="165" fontId="1" fillId="0" borderId="1" xfId="0" applyNumberFormat="1" applyFont="1" applyBorder="1" applyAlignment="1">
      <alignment horizontal="right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/>
    <xf numFmtId="165" fontId="0" fillId="0" borderId="2" xfId="0" applyNumberFormat="1" applyFill="1" applyBorder="1" applyAlignment="1">
      <alignment horizontal="right"/>
    </xf>
    <xf numFmtId="0" fontId="5" fillId="0" borderId="1" xfId="0" applyFont="1" applyBorder="1"/>
    <xf numFmtId="0" fontId="8" fillId="0" borderId="0" xfId="0" applyFont="1" applyAlignment="1">
      <alignment horizontal="right"/>
    </xf>
    <xf numFmtId="0" fontId="1" fillId="0" borderId="3" xfId="0" applyFont="1" applyBorder="1"/>
    <xf numFmtId="0" fontId="6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7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view="pageLayout" topLeftCell="A2" zoomScaleNormal="100" workbookViewId="0">
      <selection activeCell="B9" sqref="B9"/>
    </sheetView>
  </sheetViews>
  <sheetFormatPr defaultRowHeight="12.75" x14ac:dyDescent="0.2"/>
  <cols>
    <col min="1" max="1" width="12.42578125" bestFit="1" customWidth="1"/>
    <col min="2" max="2" width="46.42578125" bestFit="1" customWidth="1"/>
    <col min="3" max="3" width="52.42578125" bestFit="1" customWidth="1"/>
    <col min="4" max="4" width="11.5703125" bestFit="1" customWidth="1"/>
    <col min="5" max="5" width="15.28515625" bestFit="1" customWidth="1"/>
  </cols>
  <sheetData>
    <row r="1" spans="1:5" x14ac:dyDescent="0.2">
      <c r="A1" s="1" t="s">
        <v>19</v>
      </c>
      <c r="B1" s="1" t="s">
        <v>20</v>
      </c>
      <c r="C1" s="1" t="s">
        <v>80</v>
      </c>
      <c r="D1" s="2" t="s">
        <v>21</v>
      </c>
      <c r="E1" s="2" t="s">
        <v>22</v>
      </c>
    </row>
    <row r="2" spans="1:5" x14ac:dyDescent="0.2">
      <c r="A2" s="3">
        <v>2010</v>
      </c>
      <c r="B2" s="3" t="s">
        <v>0</v>
      </c>
      <c r="C2" s="3" t="s">
        <v>1</v>
      </c>
      <c r="D2" s="5">
        <v>190000</v>
      </c>
      <c r="E2" s="9" t="s">
        <v>23</v>
      </c>
    </row>
    <row r="3" spans="1:5" s="12" customFormat="1" x14ac:dyDescent="0.2">
      <c r="A3" s="13">
        <v>2013</v>
      </c>
      <c r="B3" s="13" t="s">
        <v>77</v>
      </c>
      <c r="C3" s="13" t="s">
        <v>78</v>
      </c>
      <c r="D3" s="5">
        <v>3178124</v>
      </c>
      <c r="E3" s="18" t="s">
        <v>23</v>
      </c>
    </row>
    <row r="4" spans="1:5" s="12" customFormat="1" x14ac:dyDescent="0.2">
      <c r="A4" s="3">
        <v>2012</v>
      </c>
      <c r="B4" s="3" t="s">
        <v>2</v>
      </c>
      <c r="C4" s="3" t="s">
        <v>3</v>
      </c>
      <c r="D4" s="4">
        <v>300000</v>
      </c>
      <c r="E4" s="9" t="s">
        <v>23</v>
      </c>
    </row>
    <row r="5" spans="1:5" s="12" customFormat="1" x14ac:dyDescent="0.2">
      <c r="A5" s="3">
        <v>2013</v>
      </c>
      <c r="B5" s="3" t="s">
        <v>4</v>
      </c>
      <c r="C5" s="3" t="s">
        <v>5</v>
      </c>
      <c r="D5" s="4">
        <v>350000</v>
      </c>
      <c r="E5" s="9" t="s">
        <v>23</v>
      </c>
    </row>
    <row r="6" spans="1:5" s="12" customFormat="1" x14ac:dyDescent="0.2">
      <c r="A6" s="13">
        <v>2011</v>
      </c>
      <c r="B6" s="13" t="s">
        <v>45</v>
      </c>
      <c r="C6" s="13" t="s">
        <v>46</v>
      </c>
      <c r="D6" s="15">
        <v>170000</v>
      </c>
      <c r="E6" s="18" t="s">
        <v>23</v>
      </c>
    </row>
    <row r="7" spans="1:5" s="12" customFormat="1" x14ac:dyDescent="0.2">
      <c r="A7" s="13">
        <v>2012</v>
      </c>
      <c r="B7" s="13" t="s">
        <v>47</v>
      </c>
      <c r="C7" s="13" t="s">
        <v>48</v>
      </c>
      <c r="D7" s="15">
        <v>350000</v>
      </c>
      <c r="E7" s="18" t="s">
        <v>23</v>
      </c>
    </row>
    <row r="8" spans="1:5" s="12" customFormat="1" x14ac:dyDescent="0.2">
      <c r="A8" s="3">
        <v>2011</v>
      </c>
      <c r="B8" s="3" t="s">
        <v>60</v>
      </c>
      <c r="C8" s="3" t="s">
        <v>6</v>
      </c>
      <c r="D8" s="4">
        <v>174832</v>
      </c>
      <c r="E8" s="9" t="s">
        <v>23</v>
      </c>
    </row>
    <row r="9" spans="1:5" s="12" customFormat="1" x14ac:dyDescent="0.2">
      <c r="A9" s="3">
        <v>2011</v>
      </c>
      <c r="B9" s="3" t="s">
        <v>7</v>
      </c>
      <c r="C9" s="3" t="s">
        <v>9</v>
      </c>
      <c r="D9" s="4">
        <v>16488000</v>
      </c>
      <c r="E9" s="9" t="s">
        <v>23</v>
      </c>
    </row>
    <row r="10" spans="1:5" s="12" customFormat="1" x14ac:dyDescent="0.2">
      <c r="A10" s="3">
        <v>2011</v>
      </c>
      <c r="B10" s="3" t="s">
        <v>7</v>
      </c>
      <c r="C10" s="3" t="s">
        <v>8</v>
      </c>
      <c r="D10" s="4">
        <v>2200000</v>
      </c>
      <c r="E10" s="9" t="s">
        <v>23</v>
      </c>
    </row>
    <row r="11" spans="1:5" s="12" customFormat="1" x14ac:dyDescent="0.2">
      <c r="A11" s="13">
        <v>2015</v>
      </c>
      <c r="B11" s="13" t="s">
        <v>26</v>
      </c>
      <c r="C11" s="13" t="s">
        <v>27</v>
      </c>
      <c r="D11" s="15">
        <v>418393</v>
      </c>
      <c r="E11" s="18" t="s">
        <v>23</v>
      </c>
    </row>
    <row r="12" spans="1:5" x14ac:dyDescent="0.2">
      <c r="A12" s="3">
        <v>2010</v>
      </c>
      <c r="B12" s="3" t="s">
        <v>61</v>
      </c>
      <c r="C12" s="3" t="s">
        <v>10</v>
      </c>
      <c r="D12" s="5">
        <v>250000</v>
      </c>
      <c r="E12" s="9" t="s">
        <v>23</v>
      </c>
    </row>
    <row r="13" spans="1:5" x14ac:dyDescent="0.2">
      <c r="A13" s="3">
        <v>2010</v>
      </c>
      <c r="B13" s="3" t="s">
        <v>62</v>
      </c>
      <c r="C13" s="3" t="s">
        <v>11</v>
      </c>
      <c r="D13" s="5">
        <v>230000</v>
      </c>
      <c r="E13" s="9" t="s">
        <v>23</v>
      </c>
    </row>
    <row r="14" spans="1:5" s="12" customFormat="1" x14ac:dyDescent="0.2">
      <c r="A14" s="3">
        <v>2012</v>
      </c>
      <c r="B14" s="3" t="s">
        <v>63</v>
      </c>
      <c r="C14" s="3" t="s">
        <v>12</v>
      </c>
      <c r="D14" s="4">
        <v>250000</v>
      </c>
      <c r="E14" s="9" t="s">
        <v>23</v>
      </c>
    </row>
    <row r="15" spans="1:5" s="12" customFormat="1" x14ac:dyDescent="0.2">
      <c r="A15" s="13">
        <v>2012</v>
      </c>
      <c r="B15" s="13" t="s">
        <v>54</v>
      </c>
      <c r="C15" s="13" t="s">
        <v>55</v>
      </c>
      <c r="D15" s="5">
        <v>178000</v>
      </c>
      <c r="E15" s="18" t="s">
        <v>23</v>
      </c>
    </row>
    <row r="16" spans="1:5" s="12" customFormat="1" x14ac:dyDescent="0.2">
      <c r="A16" s="3">
        <v>2013</v>
      </c>
      <c r="B16" s="3" t="s">
        <v>64</v>
      </c>
      <c r="C16" s="3" t="s">
        <v>15</v>
      </c>
      <c r="D16" s="4">
        <v>250000</v>
      </c>
      <c r="E16" s="9" t="s">
        <v>23</v>
      </c>
    </row>
    <row r="17" spans="1:6" s="12" customFormat="1" x14ac:dyDescent="0.2">
      <c r="A17" s="13">
        <v>2015</v>
      </c>
      <c r="B17" s="13" t="s">
        <v>51</v>
      </c>
      <c r="C17" s="13" t="s">
        <v>52</v>
      </c>
      <c r="D17" s="15">
        <v>300000</v>
      </c>
      <c r="E17" s="18" t="s">
        <v>23</v>
      </c>
    </row>
    <row r="18" spans="1:6" s="12" customFormat="1" x14ac:dyDescent="0.2">
      <c r="A18" s="3">
        <v>2013</v>
      </c>
      <c r="B18" s="3" t="s">
        <v>66</v>
      </c>
      <c r="C18" s="3" t="s">
        <v>18</v>
      </c>
      <c r="D18" s="4">
        <v>841078</v>
      </c>
      <c r="E18" s="9" t="s">
        <v>23</v>
      </c>
    </row>
    <row r="19" spans="1:6" s="12" customFormat="1" x14ac:dyDescent="0.2">
      <c r="A19" s="13">
        <v>2014</v>
      </c>
      <c r="B19" s="13" t="s">
        <v>65</v>
      </c>
      <c r="C19" s="13" t="s">
        <v>59</v>
      </c>
      <c r="D19" s="15">
        <v>275000</v>
      </c>
      <c r="E19" s="18" t="s">
        <v>23</v>
      </c>
    </row>
    <row r="20" spans="1:6" x14ac:dyDescent="0.2">
      <c r="A20" s="3">
        <v>2012</v>
      </c>
      <c r="B20" s="3" t="s">
        <v>63</v>
      </c>
      <c r="C20" s="3" t="s">
        <v>49</v>
      </c>
      <c r="D20" s="4">
        <v>250000</v>
      </c>
      <c r="E20" s="9" t="s">
        <v>24</v>
      </c>
    </row>
    <row r="21" spans="1:6" s="12" customFormat="1" x14ac:dyDescent="0.2">
      <c r="A21" s="3">
        <v>2016</v>
      </c>
      <c r="B21" s="3" t="s">
        <v>13</v>
      </c>
      <c r="C21" s="3" t="s">
        <v>14</v>
      </c>
      <c r="D21" s="4">
        <v>350000</v>
      </c>
      <c r="E21" s="9" t="s">
        <v>24</v>
      </c>
    </row>
    <row r="22" spans="1:6" ht="15" x14ac:dyDescent="0.25">
      <c r="A22" s="27" t="s">
        <v>79</v>
      </c>
      <c r="B22" s="27" t="s">
        <v>79</v>
      </c>
      <c r="C22" s="7">
        <f>COUNT(D2:D21)</f>
        <v>20</v>
      </c>
      <c r="D22" s="8">
        <f>SUM(D2:D21)</f>
        <v>26993427</v>
      </c>
      <c r="E22" s="27" t="s">
        <v>79</v>
      </c>
    </row>
    <row r="23" spans="1:6" x14ac:dyDescent="0.2">
      <c r="A23" s="20" t="s">
        <v>37</v>
      </c>
    </row>
    <row r="24" spans="1:6" x14ac:dyDescent="0.2">
      <c r="A24" s="21" t="s">
        <v>50</v>
      </c>
    </row>
    <row r="26" spans="1:6" x14ac:dyDescent="0.2">
      <c r="C26" s="29" t="s">
        <v>82</v>
      </c>
      <c r="D26" s="1" t="s">
        <v>23</v>
      </c>
      <c r="E26" s="14">
        <f>COUNT(D2:D19)</f>
        <v>18</v>
      </c>
      <c r="F26" s="19">
        <f>E26/E28</f>
        <v>0.9</v>
      </c>
    </row>
    <row r="27" spans="1:6" x14ac:dyDescent="0.2">
      <c r="C27" s="30"/>
      <c r="D27" s="1" t="s">
        <v>24</v>
      </c>
      <c r="E27" s="14">
        <f>COUNT(D20:D21)</f>
        <v>2</v>
      </c>
      <c r="F27" s="19">
        <f>E27/E28</f>
        <v>0.1</v>
      </c>
    </row>
    <row r="28" spans="1:6" x14ac:dyDescent="0.2">
      <c r="C28" s="30"/>
      <c r="D28" s="1" t="s">
        <v>25</v>
      </c>
      <c r="E28" s="14">
        <f>SUM(E26:E27)</f>
        <v>20</v>
      </c>
      <c r="F28" s="19">
        <f>SUM(F26:F27)</f>
        <v>1</v>
      </c>
    </row>
    <row r="29" spans="1:6" x14ac:dyDescent="0.2">
      <c r="C29" s="30"/>
      <c r="D29" s="6"/>
      <c r="E29" s="10"/>
      <c r="F29" s="10"/>
    </row>
    <row r="30" spans="1:6" x14ac:dyDescent="0.2">
      <c r="C30" s="29" t="s">
        <v>83</v>
      </c>
      <c r="D30" s="1" t="s">
        <v>23</v>
      </c>
      <c r="E30" s="8">
        <f>SUM(D2:D19)</f>
        <v>26393427</v>
      </c>
      <c r="F30" s="19">
        <f>E30/E32</f>
        <v>0.97777236658390954</v>
      </c>
    </row>
    <row r="31" spans="1:6" x14ac:dyDescent="0.2">
      <c r="D31" s="1" t="s">
        <v>24</v>
      </c>
      <c r="E31" s="8">
        <f>SUM(D20:D21)</f>
        <v>600000</v>
      </c>
      <c r="F31" s="19">
        <f>E31/E32</f>
        <v>2.2227633416090516E-2</v>
      </c>
    </row>
    <row r="32" spans="1:6" x14ac:dyDescent="0.2">
      <c r="D32" s="1" t="s">
        <v>25</v>
      </c>
      <c r="E32" s="8">
        <f>SUM(E30:E31)</f>
        <v>26993427</v>
      </c>
      <c r="F32" s="19">
        <f>SUM(F30:F31)</f>
        <v>1</v>
      </c>
    </row>
    <row r="34" spans="1:5" s="12" customFormat="1" x14ac:dyDescent="0.2"/>
    <row r="35" spans="1:5" s="12" customFormat="1" x14ac:dyDescent="0.2"/>
    <row r="36" spans="1:5" s="12" customFormat="1" x14ac:dyDescent="0.2"/>
    <row r="37" spans="1:5" ht="15" x14ac:dyDescent="0.25">
      <c r="C37" s="28" t="s">
        <v>81</v>
      </c>
    </row>
    <row r="38" spans="1:5" x14ac:dyDescent="0.2">
      <c r="A38" s="1" t="s">
        <v>19</v>
      </c>
      <c r="B38" s="1" t="s">
        <v>20</v>
      </c>
      <c r="C38" s="1" t="s">
        <v>80</v>
      </c>
      <c r="D38" s="2" t="s">
        <v>21</v>
      </c>
      <c r="E38" s="2" t="s">
        <v>22</v>
      </c>
    </row>
    <row r="39" spans="1:5" x14ac:dyDescent="0.2">
      <c r="A39" s="3">
        <v>2013</v>
      </c>
      <c r="B39" s="3" t="s">
        <v>16</v>
      </c>
      <c r="C39" s="3" t="s">
        <v>17</v>
      </c>
      <c r="D39" s="4">
        <v>1450000</v>
      </c>
      <c r="E39" s="9" t="s">
        <v>23</v>
      </c>
    </row>
    <row r="40" spans="1:5" x14ac:dyDescent="0.2">
      <c r="A40" s="20" t="s">
        <v>37</v>
      </c>
    </row>
  </sheetData>
  <sortState ref="A2:E16">
    <sortCondition ref="E2:E16"/>
    <sortCondition ref="B2:B16"/>
  </sortState>
  <pageMargins left="0.7" right="0.7" top="1.25" bottom="0.75" header="1" footer="0.3"/>
  <pageSetup scale="80" orientation="landscape" r:id="rId1"/>
  <headerFooter>
    <oddHeader>&amp;C&amp;"Arial,Bold"&amp;12Summary of 2009 Non-JOBZ Business Assistance Agreements Reported by Government Agencies in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workbookViewId="0">
      <selection activeCell="C8" sqref="C8"/>
    </sheetView>
  </sheetViews>
  <sheetFormatPr defaultRowHeight="12.75" x14ac:dyDescent="0.2"/>
  <cols>
    <col min="1" max="1" width="12.42578125" bestFit="1" customWidth="1"/>
    <col min="2" max="2" width="23.140625" bestFit="1" customWidth="1"/>
    <col min="3" max="3" width="45.7109375" bestFit="1" customWidth="1"/>
    <col min="4" max="4" width="14.42578125" bestFit="1" customWidth="1"/>
    <col min="5" max="5" width="13.140625" bestFit="1" customWidth="1"/>
    <col min="6" max="6" width="12.5703125" bestFit="1" customWidth="1"/>
    <col min="7" max="7" width="18" customWidth="1"/>
  </cols>
  <sheetData>
    <row r="1" spans="1:7" ht="26.25" x14ac:dyDescent="0.25">
      <c r="A1" s="14" t="s">
        <v>19</v>
      </c>
      <c r="B1" s="14" t="s">
        <v>20</v>
      </c>
      <c r="C1" s="14" t="s">
        <v>80</v>
      </c>
      <c r="D1" s="14" t="s">
        <v>28</v>
      </c>
      <c r="E1" s="14" t="s">
        <v>21</v>
      </c>
      <c r="F1" s="33" t="s">
        <v>85</v>
      </c>
      <c r="G1" s="34" t="s">
        <v>36</v>
      </c>
    </row>
    <row r="2" spans="1:7" s="12" customFormat="1" x14ac:dyDescent="0.2">
      <c r="A2" s="13">
        <v>2012</v>
      </c>
      <c r="B2" s="13" t="s">
        <v>67</v>
      </c>
      <c r="C2" s="13" t="s">
        <v>32</v>
      </c>
      <c r="D2" s="18" t="s">
        <v>23</v>
      </c>
      <c r="E2" s="15">
        <v>145000</v>
      </c>
      <c r="F2" s="15">
        <v>725000</v>
      </c>
      <c r="G2" s="11">
        <f>E2/F2</f>
        <v>0.2</v>
      </c>
    </row>
    <row r="3" spans="1:7" x14ac:dyDescent="0.2">
      <c r="A3" s="13">
        <v>2010</v>
      </c>
      <c r="B3" s="13" t="s">
        <v>68</v>
      </c>
      <c r="C3" s="13" t="s">
        <v>29</v>
      </c>
      <c r="D3" s="18" t="s">
        <v>23</v>
      </c>
      <c r="E3" s="15">
        <v>80000</v>
      </c>
      <c r="F3" s="15">
        <v>422000</v>
      </c>
      <c r="G3" s="11">
        <f t="shared" ref="G3:G14" si="0">E3/F3</f>
        <v>0.1895734597156398</v>
      </c>
    </row>
    <row r="4" spans="1:7" x14ac:dyDescent="0.2">
      <c r="A4" s="13">
        <v>2010</v>
      </c>
      <c r="B4" s="13" t="s">
        <v>69</v>
      </c>
      <c r="C4" s="13" t="s">
        <v>76</v>
      </c>
      <c r="D4" s="18" t="s">
        <v>23</v>
      </c>
      <c r="E4" s="15">
        <v>100750</v>
      </c>
      <c r="F4" s="15">
        <v>165000</v>
      </c>
      <c r="G4" s="11">
        <f t="shared" si="0"/>
        <v>0.6106060606060606</v>
      </c>
    </row>
    <row r="5" spans="1:7" s="12" customFormat="1" x14ac:dyDescent="0.2">
      <c r="A5" s="13">
        <v>2011</v>
      </c>
      <c r="B5" s="13" t="s">
        <v>56</v>
      </c>
      <c r="C5" s="13" t="s">
        <v>57</v>
      </c>
      <c r="D5" s="18" t="s">
        <v>23</v>
      </c>
      <c r="E5" s="15">
        <v>102882</v>
      </c>
      <c r="F5" s="15">
        <v>311782</v>
      </c>
      <c r="G5" s="11">
        <f t="shared" si="0"/>
        <v>0.32998056334233533</v>
      </c>
    </row>
    <row r="6" spans="1:7" s="12" customFormat="1" x14ac:dyDescent="0.2">
      <c r="A6" s="13">
        <v>2013</v>
      </c>
      <c r="B6" s="13" t="s">
        <v>38</v>
      </c>
      <c r="C6" s="13" t="s">
        <v>39</v>
      </c>
      <c r="D6" s="18" t="s">
        <v>24</v>
      </c>
      <c r="E6" s="15">
        <v>41500</v>
      </c>
      <c r="F6" s="15">
        <v>5035250</v>
      </c>
      <c r="G6" s="11">
        <f>E6/F6</f>
        <v>8.2418946427684821E-3</v>
      </c>
    </row>
    <row r="7" spans="1:7" s="12" customFormat="1" x14ac:dyDescent="0.2">
      <c r="A7" s="13">
        <v>2011</v>
      </c>
      <c r="B7" s="13" t="s">
        <v>70</v>
      </c>
      <c r="C7" s="13" t="s">
        <v>33</v>
      </c>
      <c r="D7" s="18" t="s">
        <v>23</v>
      </c>
      <c r="E7" s="15">
        <v>71873</v>
      </c>
      <c r="F7" s="15">
        <v>569600</v>
      </c>
      <c r="G7" s="11">
        <f>E7/F7</f>
        <v>0.1261815308988764</v>
      </c>
    </row>
    <row r="8" spans="1:7" x14ac:dyDescent="0.2">
      <c r="A8" s="13">
        <v>2010</v>
      </c>
      <c r="B8" s="13" t="s">
        <v>71</v>
      </c>
      <c r="C8" s="13" t="s">
        <v>30</v>
      </c>
      <c r="D8" s="18" t="s">
        <v>23</v>
      </c>
      <c r="E8" s="15">
        <v>110400</v>
      </c>
      <c r="F8" s="15">
        <v>4458660</v>
      </c>
      <c r="G8" s="11">
        <f t="shared" si="0"/>
        <v>2.4760802572970354E-2</v>
      </c>
    </row>
    <row r="9" spans="1:7" s="12" customFormat="1" x14ac:dyDescent="0.2">
      <c r="A9" s="13">
        <v>2011</v>
      </c>
      <c r="B9" s="13" t="s">
        <v>71</v>
      </c>
      <c r="C9" s="13" t="s">
        <v>58</v>
      </c>
      <c r="D9" s="18" t="s">
        <v>23</v>
      </c>
      <c r="E9" s="15">
        <v>81600</v>
      </c>
      <c r="F9" s="15">
        <v>750000</v>
      </c>
      <c r="G9" s="11">
        <f t="shared" si="0"/>
        <v>0.10879999999999999</v>
      </c>
    </row>
    <row r="10" spans="1:7" s="12" customFormat="1" x14ac:dyDescent="0.2">
      <c r="A10" s="13">
        <v>2013</v>
      </c>
      <c r="B10" s="13" t="s">
        <v>74</v>
      </c>
      <c r="C10" s="13" t="s">
        <v>53</v>
      </c>
      <c r="D10" s="18" t="s">
        <v>23</v>
      </c>
      <c r="E10" s="15">
        <v>88654</v>
      </c>
      <c r="F10" s="15">
        <v>218654</v>
      </c>
      <c r="G10" s="11">
        <f>E10/F10</f>
        <v>0.40545336467661236</v>
      </c>
    </row>
    <row r="11" spans="1:7" s="12" customFormat="1" x14ac:dyDescent="0.2">
      <c r="A11" s="23">
        <v>2012</v>
      </c>
      <c r="B11" s="23" t="s">
        <v>65</v>
      </c>
      <c r="C11" s="23" t="s">
        <v>75</v>
      </c>
      <c r="D11" s="24" t="s">
        <v>23</v>
      </c>
      <c r="E11" s="25">
        <v>138000</v>
      </c>
      <c r="F11" s="25">
        <v>2094200</v>
      </c>
      <c r="G11" s="26">
        <f>E11/F11</f>
        <v>6.5896284977557062E-2</v>
      </c>
    </row>
    <row r="12" spans="1:7" s="12" customFormat="1" x14ac:dyDescent="0.2">
      <c r="A12" s="13">
        <v>2016</v>
      </c>
      <c r="B12" s="13" t="s">
        <v>34</v>
      </c>
      <c r="C12" s="13" t="s">
        <v>35</v>
      </c>
      <c r="D12" s="18" t="s">
        <v>23</v>
      </c>
      <c r="E12" s="15">
        <v>100000</v>
      </c>
      <c r="F12" s="15">
        <v>300000</v>
      </c>
      <c r="G12" s="11">
        <f>E12/F12</f>
        <v>0.33333333333333331</v>
      </c>
    </row>
    <row r="13" spans="1:7" x14ac:dyDescent="0.2">
      <c r="A13" s="13">
        <v>2010</v>
      </c>
      <c r="B13" s="13" t="s">
        <v>72</v>
      </c>
      <c r="C13" s="13" t="s">
        <v>31</v>
      </c>
      <c r="D13" s="18" t="s">
        <v>23</v>
      </c>
      <c r="E13" s="15">
        <v>90000</v>
      </c>
      <c r="F13" s="15">
        <v>832500</v>
      </c>
      <c r="G13" s="11">
        <f t="shared" si="0"/>
        <v>0.10810810810810811</v>
      </c>
    </row>
    <row r="14" spans="1:7" s="12" customFormat="1" x14ac:dyDescent="0.2">
      <c r="A14" s="13">
        <v>2015</v>
      </c>
      <c r="B14" s="13" t="s">
        <v>43</v>
      </c>
      <c r="C14" s="13" t="s">
        <v>44</v>
      </c>
      <c r="D14" s="18" t="s">
        <v>23</v>
      </c>
      <c r="E14" s="15">
        <v>145000</v>
      </c>
      <c r="F14" s="15">
        <v>1000000</v>
      </c>
      <c r="G14" s="11">
        <f t="shared" si="0"/>
        <v>0.14499999999999999</v>
      </c>
    </row>
    <row r="15" spans="1:7" x14ac:dyDescent="0.2">
      <c r="A15" s="13">
        <v>2014</v>
      </c>
      <c r="B15" s="13" t="s">
        <v>73</v>
      </c>
      <c r="C15" s="13" t="s">
        <v>40</v>
      </c>
      <c r="D15" s="18" t="s">
        <v>24</v>
      </c>
      <c r="E15" s="15">
        <v>79840</v>
      </c>
      <c r="F15" s="15">
        <v>155628</v>
      </c>
      <c r="G15" s="11">
        <f t="shared" ref="G15:G17" si="1">E15/F15</f>
        <v>0.51301822294188704</v>
      </c>
    </row>
    <row r="16" spans="1:7" s="12" customFormat="1" x14ac:dyDescent="0.2">
      <c r="A16" s="13">
        <v>2016</v>
      </c>
      <c r="B16" s="13" t="s">
        <v>64</v>
      </c>
      <c r="C16" s="13" t="s">
        <v>42</v>
      </c>
      <c r="D16" s="18" t="s">
        <v>24</v>
      </c>
      <c r="E16" s="15">
        <v>104346</v>
      </c>
      <c r="F16" s="15">
        <v>804356</v>
      </c>
      <c r="G16" s="11">
        <f t="shared" si="1"/>
        <v>0.12972614116137632</v>
      </c>
    </row>
    <row r="17" spans="1:7" ht="15" x14ac:dyDescent="0.25">
      <c r="A17" s="27" t="s">
        <v>79</v>
      </c>
      <c r="B17" s="27" t="s">
        <v>79</v>
      </c>
      <c r="C17" s="27" t="s">
        <v>79</v>
      </c>
      <c r="D17" s="14">
        <f>COUNT(F2:F16)</f>
        <v>15</v>
      </c>
      <c r="E17" s="8">
        <f>SUM(E2:E16)</f>
        <v>1479845</v>
      </c>
      <c r="F17" s="8">
        <f>SUM(F2:F16)</f>
        <v>17842630</v>
      </c>
      <c r="G17" s="22">
        <f t="shared" si="1"/>
        <v>8.2938725961363313E-2</v>
      </c>
    </row>
    <row r="18" spans="1:7" x14ac:dyDescent="0.2">
      <c r="A18" s="20" t="s">
        <v>37</v>
      </c>
    </row>
    <row r="19" spans="1:7" s="12" customFormat="1" x14ac:dyDescent="0.2">
      <c r="A19" s="20" t="s">
        <v>41</v>
      </c>
    </row>
    <row r="20" spans="1:7" s="12" customFormat="1" x14ac:dyDescent="0.2">
      <c r="A20" s="20"/>
    </row>
    <row r="21" spans="1:7" x14ac:dyDescent="0.2">
      <c r="A21" s="12"/>
      <c r="B21" s="12"/>
      <c r="C21" s="14" t="s">
        <v>82</v>
      </c>
      <c r="D21" s="14" t="s">
        <v>23</v>
      </c>
      <c r="E21" s="14">
        <f>COUNT(E2:E14)</f>
        <v>13</v>
      </c>
      <c r="F21" s="19">
        <f>E21/E23</f>
        <v>0.8666666666666667</v>
      </c>
      <c r="G21" s="12"/>
    </row>
    <row r="22" spans="1:7" x14ac:dyDescent="0.2">
      <c r="A22" s="12"/>
      <c r="B22" s="12"/>
      <c r="C22" s="17"/>
      <c r="D22" s="14" t="s">
        <v>24</v>
      </c>
      <c r="E22" s="14">
        <f>COUNT(E15:E16)</f>
        <v>2</v>
      </c>
      <c r="F22" s="19">
        <f>E22/E23</f>
        <v>0.13333333333333333</v>
      </c>
      <c r="G22" s="12"/>
    </row>
    <row r="23" spans="1:7" x14ac:dyDescent="0.2">
      <c r="A23" s="12"/>
      <c r="B23" s="12"/>
      <c r="C23" s="17"/>
      <c r="D23" s="14" t="s">
        <v>25</v>
      </c>
      <c r="E23" s="14">
        <f>SUM(E21:E22)</f>
        <v>15</v>
      </c>
      <c r="F23" s="19">
        <f>SUM(F21:F22)</f>
        <v>1</v>
      </c>
      <c r="G23" s="12"/>
    </row>
    <row r="24" spans="1:7" x14ac:dyDescent="0.2">
      <c r="A24" s="12"/>
      <c r="B24" s="12"/>
      <c r="C24" s="12"/>
      <c r="D24" s="16"/>
      <c r="E24" s="16"/>
      <c r="F24" s="16"/>
      <c r="G24" s="12"/>
    </row>
    <row r="25" spans="1:7" x14ac:dyDescent="0.2">
      <c r="A25" s="12"/>
      <c r="B25" s="12"/>
      <c r="C25" s="12"/>
      <c r="D25" s="16"/>
      <c r="E25" s="16"/>
      <c r="F25" s="16"/>
      <c r="G25" s="12"/>
    </row>
    <row r="26" spans="1:7" x14ac:dyDescent="0.2">
      <c r="C26" s="31" t="s">
        <v>83</v>
      </c>
      <c r="D26" s="14" t="s">
        <v>23</v>
      </c>
      <c r="E26" s="8">
        <f>SUM(E2:E14)</f>
        <v>1295659</v>
      </c>
      <c r="F26" s="19">
        <f>E26/E28</f>
        <v>0.87553696501998524</v>
      </c>
    </row>
    <row r="27" spans="1:7" x14ac:dyDescent="0.2">
      <c r="C27" s="17"/>
      <c r="D27" s="14" t="s">
        <v>24</v>
      </c>
      <c r="E27" s="8">
        <f>SUM(E15:E16)</f>
        <v>184186</v>
      </c>
      <c r="F27" s="19">
        <f>E27/E28</f>
        <v>0.12446303498001481</v>
      </c>
    </row>
    <row r="28" spans="1:7" x14ac:dyDescent="0.2">
      <c r="C28" s="17"/>
      <c r="D28" s="14" t="s">
        <v>25</v>
      </c>
      <c r="E28" s="8">
        <f>SUM(E26:E27)</f>
        <v>1479845</v>
      </c>
      <c r="F28" s="19">
        <f>SUM(F26:F27)</f>
        <v>1</v>
      </c>
    </row>
    <row r="29" spans="1:7" x14ac:dyDescent="0.2">
      <c r="C29" s="12"/>
    </row>
    <row r="30" spans="1:7" x14ac:dyDescent="0.2">
      <c r="C30" s="12"/>
    </row>
    <row r="31" spans="1:7" ht="25.5" x14ac:dyDescent="0.2">
      <c r="C31" s="32" t="s">
        <v>84</v>
      </c>
      <c r="D31" s="14" t="s">
        <v>23</v>
      </c>
      <c r="E31" s="8">
        <f>SUM(F2:F14)</f>
        <v>16882646</v>
      </c>
      <c r="F31" s="19">
        <f>E31/E33</f>
        <v>0.94619716936348508</v>
      </c>
    </row>
    <row r="32" spans="1:7" x14ac:dyDescent="0.2">
      <c r="C32" s="17"/>
      <c r="D32" s="14" t="s">
        <v>24</v>
      </c>
      <c r="E32" s="8">
        <f>SUM(F15:F16)</f>
        <v>959984</v>
      </c>
      <c r="F32" s="19">
        <f>E32/E33</f>
        <v>5.3802830636514906E-2</v>
      </c>
    </row>
    <row r="33" spans="3:6" x14ac:dyDescent="0.2">
      <c r="C33" s="17"/>
      <c r="D33" s="14" t="s">
        <v>25</v>
      </c>
      <c r="E33" s="8">
        <f>SUM(E31:E32)</f>
        <v>17842630</v>
      </c>
      <c r="F33" s="19">
        <f>SUM(F31:F32)</f>
        <v>1</v>
      </c>
    </row>
  </sheetData>
  <pageMargins left="0.45" right="0.45" top="1" bottom="0.75" header="0.3" footer="0.3"/>
  <pageSetup scale="94" fitToHeight="0" orientation="landscape" r:id="rId1"/>
  <headerFooter>
    <oddHeader>&amp;C&amp;"Arial,Bold"&amp;11Summary of 2009 Non-JOBZ Financial Assistance Agreements (at or less than $150,000) Reported in 2016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0BE925-B8D2-4A7A-BB87-8B1CDF5C20E3}"/>
</file>

<file path=customXml/itemProps2.xml><?xml version="1.0" encoding="utf-8"?>
<ds:datastoreItem xmlns:ds="http://schemas.openxmlformats.org/officeDocument/2006/customXml" ds:itemID="{35626A8D-5D9F-4ECE-AED5-105EFE229CCE}"/>
</file>

<file path=customXml/itemProps3.xml><?xml version="1.0" encoding="utf-8"?>
<ds:datastoreItem xmlns:ds="http://schemas.openxmlformats.org/officeDocument/2006/customXml" ds:itemID="{9D94D7FD-8781-4901-8280-BB2024E621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Appendix H 2009 MBAF</vt:lpstr>
      <vt:lpstr>Appendix H 2009 MFAF</vt:lpstr>
    </vt:vector>
  </TitlesOfParts>
  <Company>DEED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H 2009 MBAF Project Summary</dc:title>
  <dc:subject>2016 Business Assistance Report</dc:subject>
  <dc:creator>Ed Hodder</dc:creator>
  <cp:lastModifiedBy>Ed Hodder</cp:lastModifiedBy>
  <cp:lastPrinted>2016-12-19T20:29:56Z</cp:lastPrinted>
  <dcterms:created xsi:type="dcterms:W3CDTF">2010-09-22T15:31:54Z</dcterms:created>
  <dcterms:modified xsi:type="dcterms:W3CDTF">2016-12-21T15:10:56Z</dcterms:modified>
</cp:coreProperties>
</file>