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kschneid\Desktop\Accessible\"/>
    </mc:Choice>
  </mc:AlternateContent>
  <bookViews>
    <workbookView xWindow="0" yWindow="0" windowWidth="25200" windowHeight="11985" tabRatio="919"/>
  </bookViews>
  <sheets>
    <sheet name="Introduction" sheetId="57" r:id="rId1"/>
    <sheet name="Your Programs" sheetId="47" r:id="rId2"/>
    <sheet name="Your Chart of Accounts" sheetId="56" r:id="rId3"/>
    <sheet name="Salary, Taxes, Retirement" sheetId="38" r:id="rId4"/>
    <sheet name="Other Benefits" sheetId="43" r:id="rId5"/>
    <sheet name="Direct - Assignment" sheetId="48" r:id="rId6"/>
    <sheet name="Direct Allocation (FTEs)" sheetId="49" r:id="rId7"/>
    <sheet name="Direct Allocation Method 1" sheetId="52" r:id="rId8"/>
    <sheet name="Direct Allocation Method 2" sheetId="59" r:id="rId9"/>
    <sheet name="Indirect Allocation" sheetId="50" r:id="rId10"/>
    <sheet name="Fundraising Allocation" sheetId="58" r:id="rId11"/>
    <sheet name="Total by Program" sheetId="53" r:id="rId12"/>
    <sheet name="Summary" sheetId="54" r:id="rId13"/>
  </sheets>
  <definedNames>
    <definedName name="_xlnm.Print_Area" localSheetId="3">'Salary, Taxes, Retirement'!#REF!</definedName>
    <definedName name="_xlnm.Print_Area">#REF!</definedName>
    <definedName name="_xlnm.Print_Titles">#N/A</definedName>
  </definedNames>
  <calcPr calcId="152511"/>
</workbook>
</file>

<file path=xl/calcChain.xml><?xml version="1.0" encoding="utf-8"?>
<calcChain xmlns="http://schemas.openxmlformats.org/spreadsheetml/2006/main">
  <c r="N55" i="50" l="1"/>
  <c r="K55" i="50"/>
  <c r="J55" i="50"/>
  <c r="I55" i="50"/>
  <c r="H55" i="50"/>
  <c r="G55" i="50"/>
  <c r="F55" i="50"/>
  <c r="E55" i="50"/>
  <c r="D55" i="50"/>
  <c r="C55" i="50"/>
  <c r="A1" i="54" l="1"/>
  <c r="A1" i="53"/>
  <c r="A1" i="58"/>
  <c r="A1" i="50"/>
  <c r="A10" i="56"/>
  <c r="A1" i="38"/>
  <c r="A1" i="43"/>
  <c r="A1" i="48"/>
  <c r="A1" i="49"/>
  <c r="A1" i="52"/>
  <c r="A1" i="59"/>
  <c r="O43" i="48" l="1"/>
  <c r="L43" i="48"/>
  <c r="P43" i="48" s="1"/>
  <c r="O39" i="48"/>
  <c r="L39" i="48"/>
  <c r="O35" i="48"/>
  <c r="L35" i="48"/>
  <c r="P35" i="48" s="1"/>
  <c r="P31" i="48"/>
  <c r="O31" i="48"/>
  <c r="L31" i="48"/>
  <c r="P39" i="48" l="1"/>
  <c r="D60" i="56" l="1"/>
  <c r="D59" i="56"/>
  <c r="D58" i="56"/>
  <c r="D57" i="56"/>
  <c r="D56" i="56"/>
  <c r="D55" i="56"/>
  <c r="D54" i="56"/>
  <c r="D53" i="56"/>
  <c r="D52" i="56"/>
  <c r="D51" i="56"/>
  <c r="D50" i="56"/>
  <c r="D49" i="56"/>
  <c r="D48" i="56"/>
  <c r="D47" i="56"/>
  <c r="D46" i="56"/>
  <c r="D45" i="56"/>
  <c r="D44" i="56"/>
  <c r="D43" i="56"/>
  <c r="D42" i="56"/>
  <c r="D41" i="56"/>
  <c r="D40" i="56"/>
  <c r="K3" i="54"/>
  <c r="J3" i="54"/>
  <c r="K3" i="53"/>
  <c r="J3" i="53"/>
  <c r="K3" i="58"/>
  <c r="J3" i="58"/>
  <c r="K3" i="50"/>
  <c r="J3" i="50"/>
  <c r="L4" i="52"/>
  <c r="L4" i="49"/>
  <c r="C54" i="49" l="1"/>
  <c r="O24" i="59" l="1"/>
  <c r="N24" i="59"/>
  <c r="O24" i="52"/>
  <c r="N24" i="52"/>
  <c r="M57" i="53" l="1"/>
  <c r="M20" i="54" s="1"/>
  <c r="C53" i="59"/>
  <c r="P31" i="59"/>
  <c r="M31" i="59"/>
  <c r="Q31" i="59" s="1"/>
  <c r="P30" i="59"/>
  <c r="M30" i="59"/>
  <c r="Q30" i="59" s="1"/>
  <c r="P29" i="59"/>
  <c r="M29" i="59"/>
  <c r="Q29" i="59" s="1"/>
  <c r="P28" i="59"/>
  <c r="M28" i="59"/>
  <c r="Q28" i="59" s="1"/>
  <c r="P23" i="59"/>
  <c r="C23" i="59"/>
  <c r="P22" i="59"/>
  <c r="P21" i="59"/>
  <c r="P20" i="59"/>
  <c r="P19" i="59"/>
  <c r="P18" i="59"/>
  <c r="P16" i="59"/>
  <c r="C16" i="59"/>
  <c r="P15" i="59"/>
  <c r="P14" i="59"/>
  <c r="P13" i="59"/>
  <c r="P12" i="59"/>
  <c r="P11" i="59"/>
  <c r="P10" i="59"/>
  <c r="P5" i="59"/>
  <c r="M5" i="59"/>
  <c r="Q5" i="59" s="1"/>
  <c r="O4" i="59"/>
  <c r="N4" i="59"/>
  <c r="L4" i="59"/>
  <c r="K4" i="59"/>
  <c r="J4" i="59"/>
  <c r="I4" i="59"/>
  <c r="H4" i="59"/>
  <c r="G4" i="59"/>
  <c r="F4" i="59"/>
  <c r="E4" i="59"/>
  <c r="D4" i="59"/>
  <c r="B56" i="48"/>
  <c r="A58" i="53" s="1"/>
  <c r="B55" i="48"/>
  <c r="B56" i="59" s="1"/>
  <c r="B54" i="48"/>
  <c r="A54" i="58" s="1"/>
  <c r="B53" i="48"/>
  <c r="A17" i="54" s="1"/>
  <c r="B59" i="49"/>
  <c r="C24" i="59" l="1"/>
  <c r="P24" i="59"/>
  <c r="B55" i="59"/>
  <c r="A53" i="58"/>
  <c r="B54" i="52"/>
  <c r="A55" i="53"/>
  <c r="B57" i="52"/>
  <c r="B54" i="59"/>
  <c r="A57" i="53"/>
  <c r="A21" i="54"/>
  <c r="B56" i="52"/>
  <c r="B57" i="59"/>
  <c r="A18" i="54"/>
  <c r="A20" i="54"/>
  <c r="B55" i="52"/>
  <c r="L6" i="59"/>
  <c r="H6" i="59"/>
  <c r="D6" i="59"/>
  <c r="N6" i="59"/>
  <c r="J6" i="59"/>
  <c r="F6" i="59"/>
  <c r="I6" i="59"/>
  <c r="E6" i="59"/>
  <c r="G6" i="59"/>
  <c r="K6" i="59"/>
  <c r="O6" i="59"/>
  <c r="C53" i="52"/>
  <c r="B58" i="49"/>
  <c r="B57" i="49"/>
  <c r="B56" i="49"/>
  <c r="B55" i="49"/>
  <c r="P23" i="52"/>
  <c r="P16" i="52"/>
  <c r="C23" i="52"/>
  <c r="C16" i="52"/>
  <c r="C24" i="52" s="1"/>
  <c r="C17" i="49"/>
  <c r="C24" i="49"/>
  <c r="B21" i="48"/>
  <c r="O21" i="48"/>
  <c r="L21" i="48"/>
  <c r="N22" i="48"/>
  <c r="M22" i="48"/>
  <c r="K22" i="48"/>
  <c r="J22" i="48"/>
  <c r="I22" i="48"/>
  <c r="H22" i="48"/>
  <c r="G22" i="48"/>
  <c r="F22" i="48"/>
  <c r="E22" i="48"/>
  <c r="D22" i="48"/>
  <c r="C22" i="48"/>
  <c r="N15" i="48"/>
  <c r="N23" i="48" s="1"/>
  <c r="M15" i="48"/>
  <c r="K15" i="48"/>
  <c r="K23" i="48" s="1"/>
  <c r="J15" i="48"/>
  <c r="J23" i="48" s="1"/>
  <c r="I15" i="48"/>
  <c r="H15" i="48"/>
  <c r="G15" i="48"/>
  <c r="F15" i="48"/>
  <c r="E15" i="48"/>
  <c r="E23" i="48" s="1"/>
  <c r="D15" i="48"/>
  <c r="D23" i="48" s="1"/>
  <c r="C15" i="48"/>
  <c r="C23" i="48" s="1"/>
  <c r="B22" i="48"/>
  <c r="B15" i="48"/>
  <c r="N3" i="58"/>
  <c r="M3" i="58"/>
  <c r="I3" i="58"/>
  <c r="H3" i="58"/>
  <c r="G3" i="58"/>
  <c r="F3" i="58"/>
  <c r="E3" i="58"/>
  <c r="D3" i="58"/>
  <c r="C3" i="58"/>
  <c r="L15" i="48" l="1"/>
  <c r="F23" i="48"/>
  <c r="I23" i="48"/>
  <c r="G32" i="59"/>
  <c r="G44" i="59"/>
  <c r="E44" i="59"/>
  <c r="E32" i="59"/>
  <c r="I44" i="59"/>
  <c r="F44" i="59"/>
  <c r="J40" i="59"/>
  <c r="J44" i="59"/>
  <c r="D44" i="59"/>
  <c r="D36" i="59"/>
  <c r="O15" i="48"/>
  <c r="M23" i="48"/>
  <c r="C25" i="49"/>
  <c r="G23" i="48"/>
  <c r="O44" i="59"/>
  <c r="H23" i="48"/>
  <c r="P24" i="52"/>
  <c r="K44" i="59"/>
  <c r="K32" i="59"/>
  <c r="H40" i="59"/>
  <c r="A22" i="53"/>
  <c r="A22" i="50"/>
  <c r="A22" i="58"/>
  <c r="B23" i="59"/>
  <c r="B23" i="49"/>
  <c r="A21" i="53"/>
  <c r="B22" i="59"/>
  <c r="A21" i="50"/>
  <c r="A21" i="58"/>
  <c r="B17" i="49"/>
  <c r="A15" i="53"/>
  <c r="A15" i="58"/>
  <c r="B16" i="59"/>
  <c r="P6" i="59"/>
  <c r="M6" i="59"/>
  <c r="Q6" i="59" s="1"/>
  <c r="L44" i="59" s="1"/>
  <c r="G11" i="59"/>
  <c r="G10" i="59"/>
  <c r="J42" i="59"/>
  <c r="L50" i="59"/>
  <c r="L19" i="59"/>
  <c r="L18" i="59"/>
  <c r="A15" i="50"/>
  <c r="P21" i="48"/>
  <c r="B22" i="52"/>
  <c r="B24" i="49"/>
  <c r="B23" i="52"/>
  <c r="B16" i="52"/>
  <c r="K40" i="59" l="1"/>
  <c r="O32" i="59"/>
  <c r="D33" i="59"/>
  <c r="J33" i="59"/>
  <c r="I32" i="59"/>
  <c r="E40" i="59"/>
  <c r="G36" i="59"/>
  <c r="H44" i="59"/>
  <c r="K33" i="59"/>
  <c r="N36" i="59"/>
  <c r="P36" i="59" s="1"/>
  <c r="J36" i="59"/>
  <c r="I40" i="59"/>
  <c r="L36" i="59"/>
  <c r="G33" i="59"/>
  <c r="L15" i="59"/>
  <c r="N44" i="59"/>
  <c r="P44" i="59" s="1"/>
  <c r="F33" i="59"/>
  <c r="I36" i="59"/>
  <c r="L33" i="59"/>
  <c r="G40" i="59"/>
  <c r="L47" i="59"/>
  <c r="F36" i="59"/>
  <c r="M36" i="59" s="1"/>
  <c r="J13" i="59"/>
  <c r="H32" i="59"/>
  <c r="O40" i="59"/>
  <c r="D32" i="59"/>
  <c r="N40" i="59"/>
  <c r="P40" i="59" s="1"/>
  <c r="F32" i="59"/>
  <c r="E36" i="59"/>
  <c r="L40" i="59"/>
  <c r="M44" i="59"/>
  <c r="H36" i="59"/>
  <c r="H33" i="59"/>
  <c r="N32" i="59"/>
  <c r="P32" i="59" s="1"/>
  <c r="I33" i="59"/>
  <c r="L32" i="59"/>
  <c r="J20" i="59"/>
  <c r="K36" i="59"/>
  <c r="O36" i="59"/>
  <c r="D40" i="59"/>
  <c r="J32" i="59"/>
  <c r="F40" i="59"/>
  <c r="E33" i="59"/>
  <c r="P15" i="48"/>
  <c r="K50" i="59"/>
  <c r="K48" i="59"/>
  <c r="K43" i="59"/>
  <c r="K49" i="59"/>
  <c r="F49" i="59"/>
  <c r="F35" i="59"/>
  <c r="F39" i="59"/>
  <c r="F34" i="59"/>
  <c r="F48" i="59"/>
  <c r="H51" i="59"/>
  <c r="H37" i="59"/>
  <c r="H50" i="59"/>
  <c r="H34" i="59"/>
  <c r="E52" i="59"/>
  <c r="E50" i="59"/>
  <c r="E39" i="59"/>
  <c r="E49" i="59"/>
  <c r="E41" i="59"/>
  <c r="N49" i="59"/>
  <c r="N35" i="59"/>
  <c r="N39" i="59"/>
  <c r="P39" i="59" s="1"/>
  <c r="N52" i="59"/>
  <c r="N42" i="59"/>
  <c r="O38" i="59"/>
  <c r="O34" i="59"/>
  <c r="O49" i="59"/>
  <c r="O39" i="59"/>
  <c r="I48" i="59"/>
  <c r="I46" i="59"/>
  <c r="I49" i="59"/>
  <c r="I43" i="59"/>
  <c r="D47" i="59"/>
  <c r="D49" i="59"/>
  <c r="D35" i="59"/>
  <c r="D50" i="59"/>
  <c r="G50" i="59"/>
  <c r="G48" i="59"/>
  <c r="G35" i="59"/>
  <c r="G43" i="59"/>
  <c r="G39" i="59"/>
  <c r="G45" i="59"/>
  <c r="J49" i="59"/>
  <c r="J35" i="59"/>
  <c r="J39" i="59"/>
  <c r="J34" i="59"/>
  <c r="J52" i="59"/>
  <c r="L51" i="59"/>
  <c r="L37" i="59"/>
  <c r="L52" i="59"/>
  <c r="K46" i="59"/>
  <c r="K41" i="59"/>
  <c r="K47" i="59"/>
  <c r="F51" i="59"/>
  <c r="H47" i="59"/>
  <c r="H35" i="59"/>
  <c r="H42" i="59"/>
  <c r="E46" i="59"/>
  <c r="E47" i="59"/>
  <c r="N45" i="59"/>
  <c r="N33" i="59"/>
  <c r="N38" i="59"/>
  <c r="O35" i="59"/>
  <c r="O37" i="59"/>
  <c r="I38" i="59"/>
  <c r="I39" i="59"/>
  <c r="D41" i="59"/>
  <c r="D48" i="59"/>
  <c r="K38" i="59"/>
  <c r="K34" i="59"/>
  <c r="K45" i="59"/>
  <c r="K37" i="59"/>
  <c r="F43" i="59"/>
  <c r="F47" i="59"/>
  <c r="F52" i="59"/>
  <c r="F42" i="59"/>
  <c r="F38" i="59"/>
  <c r="H41" i="59"/>
  <c r="H45" i="59"/>
  <c r="H46" i="59"/>
  <c r="H38" i="59"/>
  <c r="E42" i="59"/>
  <c r="E38" i="59"/>
  <c r="E45" i="59"/>
  <c r="N43" i="59"/>
  <c r="N47" i="59"/>
  <c r="N34" i="59"/>
  <c r="N48" i="59"/>
  <c r="O50" i="59"/>
  <c r="O48" i="59"/>
  <c r="O33" i="59"/>
  <c r="O43" i="59"/>
  <c r="O45" i="59"/>
  <c r="I34" i="59"/>
  <c r="I45" i="59"/>
  <c r="I37" i="59"/>
  <c r="I35" i="59"/>
  <c r="D39" i="59"/>
  <c r="D43" i="59"/>
  <c r="D38" i="59"/>
  <c r="D46" i="59"/>
  <c r="D34" i="59"/>
  <c r="G38" i="59"/>
  <c r="G34" i="59"/>
  <c r="G51" i="59"/>
  <c r="J43" i="59"/>
  <c r="J47" i="59"/>
  <c r="J48" i="59"/>
  <c r="J38" i="59"/>
  <c r="L41" i="59"/>
  <c r="L45" i="59"/>
  <c r="L48" i="59"/>
  <c r="K52" i="59"/>
  <c r="K35" i="59"/>
  <c r="K51" i="59"/>
  <c r="F37" i="59"/>
  <c r="F41" i="59"/>
  <c r="F50" i="59"/>
  <c r="H39" i="59"/>
  <c r="H43" i="59"/>
  <c r="H52" i="59"/>
  <c r="E34" i="59"/>
  <c r="E51" i="59"/>
  <c r="E43" i="59"/>
  <c r="N37" i="59"/>
  <c r="N41" i="59"/>
  <c r="N46" i="59"/>
  <c r="O46" i="59"/>
  <c r="O42" i="59"/>
  <c r="O51" i="59"/>
  <c r="O41" i="59"/>
  <c r="I52" i="59"/>
  <c r="I50" i="59"/>
  <c r="I51" i="59"/>
  <c r="D51" i="59"/>
  <c r="D37" i="59"/>
  <c r="D52" i="59"/>
  <c r="G52" i="59"/>
  <c r="G49" i="59"/>
  <c r="G47" i="59"/>
  <c r="J37" i="59"/>
  <c r="J41" i="59"/>
  <c r="J46" i="59"/>
  <c r="L39" i="59"/>
  <c r="L43" i="59"/>
  <c r="L38" i="59"/>
  <c r="L46" i="59"/>
  <c r="L42" i="59"/>
  <c r="L34" i="59"/>
  <c r="K42" i="59"/>
  <c r="K39" i="59"/>
  <c r="F45" i="59"/>
  <c r="F46" i="59"/>
  <c r="H49" i="59"/>
  <c r="H48" i="59"/>
  <c r="E48" i="59"/>
  <c r="E37" i="59"/>
  <c r="E35" i="59"/>
  <c r="N51" i="59"/>
  <c r="P51" i="59" s="1"/>
  <c r="N50" i="59"/>
  <c r="O52" i="59"/>
  <c r="O47" i="59"/>
  <c r="I42" i="59"/>
  <c r="I47" i="59"/>
  <c r="I41" i="59"/>
  <c r="D45" i="59"/>
  <c r="D42" i="59"/>
  <c r="G46" i="59"/>
  <c r="G42" i="59"/>
  <c r="G37" i="59"/>
  <c r="L35" i="59"/>
  <c r="J50" i="59"/>
  <c r="J51" i="59"/>
  <c r="G41" i="59"/>
  <c r="L49" i="59"/>
  <c r="J45" i="59"/>
  <c r="D14" i="59"/>
  <c r="I11" i="59"/>
  <c r="E15" i="59"/>
  <c r="H22" i="59"/>
  <c r="F20" i="59"/>
  <c r="L10" i="59"/>
  <c r="J11" i="59"/>
  <c r="J10" i="59"/>
  <c r="J12" i="59"/>
  <c r="J18" i="59"/>
  <c r="G14" i="59"/>
  <c r="G13" i="59"/>
  <c r="G20" i="59"/>
  <c r="G21" i="59"/>
  <c r="D13" i="59"/>
  <c r="D15" i="59"/>
  <c r="D22" i="59"/>
  <c r="D21" i="59"/>
  <c r="I10" i="59"/>
  <c r="I22" i="59"/>
  <c r="I21" i="59"/>
  <c r="E10" i="59"/>
  <c r="E20" i="59"/>
  <c r="E19" i="59"/>
  <c r="H13" i="59"/>
  <c r="H11" i="59"/>
  <c r="H12" i="59"/>
  <c r="H18" i="59"/>
  <c r="F15" i="59"/>
  <c r="F19" i="59"/>
  <c r="F21" i="59"/>
  <c r="F18" i="59"/>
  <c r="K20" i="59"/>
  <c r="K15" i="59"/>
  <c r="K19" i="59"/>
  <c r="K21" i="59"/>
  <c r="L13" i="59"/>
  <c r="L12" i="59"/>
  <c r="L14" i="59"/>
  <c r="L20" i="59"/>
  <c r="J14" i="59"/>
  <c r="J19" i="59"/>
  <c r="J22" i="59"/>
  <c r="G18" i="59"/>
  <c r="G12" i="59"/>
  <c r="G19" i="59"/>
  <c r="G22" i="59"/>
  <c r="D18" i="59"/>
  <c r="D10" i="59"/>
  <c r="I12" i="59"/>
  <c r="I14" i="59"/>
  <c r="I19" i="59"/>
  <c r="E12" i="59"/>
  <c r="E14" i="59"/>
  <c r="E11" i="59"/>
  <c r="E13" i="59"/>
  <c r="H19" i="59"/>
  <c r="H15" i="59"/>
  <c r="H20" i="59"/>
  <c r="F11" i="59"/>
  <c r="F22" i="59"/>
  <c r="K22" i="59"/>
  <c r="K13" i="59"/>
  <c r="K11" i="59"/>
  <c r="D20" i="59"/>
  <c r="I18" i="59"/>
  <c r="E21" i="59"/>
  <c r="H10" i="59"/>
  <c r="F10" i="59"/>
  <c r="F12" i="59"/>
  <c r="K14" i="59"/>
  <c r="K18" i="59"/>
  <c r="L11" i="59"/>
  <c r="L21" i="59"/>
  <c r="L23" i="59" s="1"/>
  <c r="L22" i="59"/>
  <c r="J21" i="59"/>
  <c r="J15" i="59"/>
  <c r="G15" i="59"/>
  <c r="D11" i="59"/>
  <c r="M11" i="59" s="1"/>
  <c r="Q11" i="59" s="1"/>
  <c r="D12" i="59"/>
  <c r="D19" i="59"/>
  <c r="I20" i="59"/>
  <c r="I15" i="59"/>
  <c r="I13" i="59"/>
  <c r="E22" i="59"/>
  <c r="E18" i="59"/>
  <c r="H21" i="59"/>
  <c r="H14" i="59"/>
  <c r="F13" i="59"/>
  <c r="F14" i="59"/>
  <c r="K10" i="59"/>
  <c r="K12" i="59"/>
  <c r="C179" i="38"/>
  <c r="C178" i="38"/>
  <c r="C162" i="38"/>
  <c r="C161" i="38"/>
  <c r="C145" i="38"/>
  <c r="C144" i="38"/>
  <c r="C128" i="38"/>
  <c r="C127" i="38"/>
  <c r="C111" i="38"/>
  <c r="C110" i="38"/>
  <c r="C94" i="38"/>
  <c r="C93" i="38"/>
  <c r="C77" i="38"/>
  <c r="C76" i="38"/>
  <c r="C60" i="38"/>
  <c r="C59" i="38"/>
  <c r="C43" i="38"/>
  <c r="C42" i="38"/>
  <c r="C25" i="38"/>
  <c r="C26" i="38"/>
  <c r="P45" i="59" l="1"/>
  <c r="M40" i="59"/>
  <c r="Q40" i="59" s="1"/>
  <c r="M32" i="59"/>
  <c r="Q32" i="59" s="1"/>
  <c r="P35" i="59"/>
  <c r="Q36" i="59"/>
  <c r="Q44" i="59"/>
  <c r="M38" i="59"/>
  <c r="G53" i="59"/>
  <c r="M45" i="59"/>
  <c r="P37" i="59"/>
  <c r="P38" i="59"/>
  <c r="P52" i="59"/>
  <c r="P50" i="59"/>
  <c r="P46" i="59"/>
  <c r="K16" i="59"/>
  <c r="M13" i="59"/>
  <c r="Q13" i="59" s="1"/>
  <c r="M19" i="59"/>
  <c r="Q19" i="59" s="1"/>
  <c r="F16" i="59"/>
  <c r="F24" i="59" s="1"/>
  <c r="M20" i="59"/>
  <c r="Q20" i="59" s="1"/>
  <c r="D16" i="59"/>
  <c r="D24" i="59" s="1"/>
  <c r="M10" i="59"/>
  <c r="M22" i="59"/>
  <c r="Q22" i="59" s="1"/>
  <c r="M14" i="59"/>
  <c r="Q14" i="59" s="1"/>
  <c r="F53" i="59"/>
  <c r="M52" i="59"/>
  <c r="I53" i="59"/>
  <c r="Q38" i="59"/>
  <c r="P48" i="59"/>
  <c r="M48" i="59"/>
  <c r="L53" i="59"/>
  <c r="M47" i="59"/>
  <c r="M12" i="59"/>
  <c r="Q12" i="59" s="1"/>
  <c r="K23" i="59"/>
  <c r="H16" i="59"/>
  <c r="H24" i="59" s="1"/>
  <c r="D23" i="59"/>
  <c r="M18" i="59"/>
  <c r="Q18" i="59" s="1"/>
  <c r="G23" i="59"/>
  <c r="F23" i="59"/>
  <c r="H23" i="59"/>
  <c r="M15" i="59"/>
  <c r="Q15" i="59" s="1"/>
  <c r="J16" i="59"/>
  <c r="J53" i="59"/>
  <c r="M42" i="59"/>
  <c r="M37" i="59"/>
  <c r="Q37" i="59" s="1"/>
  <c r="P41" i="59"/>
  <c r="M43" i="59"/>
  <c r="O53" i="59"/>
  <c r="P34" i="59"/>
  <c r="M41" i="59"/>
  <c r="M50" i="59"/>
  <c r="P42" i="59"/>
  <c r="P49" i="59"/>
  <c r="I16" i="59"/>
  <c r="I24" i="59" s="1"/>
  <c r="D53" i="59"/>
  <c r="M33" i="59"/>
  <c r="M34" i="59"/>
  <c r="M39" i="59"/>
  <c r="Q39" i="59" s="1"/>
  <c r="P47" i="59"/>
  <c r="M35" i="59"/>
  <c r="H53" i="59"/>
  <c r="K53" i="59"/>
  <c r="G16" i="59"/>
  <c r="E23" i="59"/>
  <c r="I23" i="59"/>
  <c r="E16" i="59"/>
  <c r="E24" i="59" s="1"/>
  <c r="M21" i="59"/>
  <c r="Q21" i="59" s="1"/>
  <c r="J23" i="59"/>
  <c r="L16" i="59"/>
  <c r="L24" i="59" s="1"/>
  <c r="M51" i="59"/>
  <c r="Q51" i="59" s="1"/>
  <c r="E53" i="59"/>
  <c r="M46" i="59"/>
  <c r="Q46" i="59" s="1"/>
  <c r="P43" i="59"/>
  <c r="P33" i="59"/>
  <c r="N53" i="59"/>
  <c r="M49" i="59"/>
  <c r="H5" i="38"/>
  <c r="Q35" i="59" l="1"/>
  <c r="Q41" i="59"/>
  <c r="J24" i="59"/>
  <c r="Q50" i="59"/>
  <c r="K24" i="59"/>
  <c r="Q45" i="59"/>
  <c r="G24" i="59"/>
  <c r="P53" i="59"/>
  <c r="Q48" i="59"/>
  <c r="Q52" i="59"/>
  <c r="Q33" i="59"/>
  <c r="M53" i="59"/>
  <c r="Q42" i="59"/>
  <c r="Q49" i="59"/>
  <c r="Q43" i="59"/>
  <c r="M23" i="59"/>
  <c r="Q23" i="59" s="1"/>
  <c r="Q10" i="59"/>
  <c r="Q34" i="59"/>
  <c r="Q47" i="59"/>
  <c r="M16" i="59"/>
  <c r="A107" i="43"/>
  <c r="A106" i="43"/>
  <c r="A105" i="43"/>
  <c r="A104" i="43"/>
  <c r="A103" i="43"/>
  <c r="A102" i="43"/>
  <c r="A101" i="43"/>
  <c r="A100" i="43"/>
  <c r="A99" i="43"/>
  <c r="A98" i="43"/>
  <c r="A94" i="43"/>
  <c r="A93" i="43"/>
  <c r="A92" i="43"/>
  <c r="A91" i="43"/>
  <c r="A90" i="43"/>
  <c r="A89" i="43"/>
  <c r="A88" i="43"/>
  <c r="A87" i="43"/>
  <c r="A86" i="43"/>
  <c r="A85" i="43"/>
  <c r="A81" i="43"/>
  <c r="A80" i="43"/>
  <c r="A79" i="43"/>
  <c r="A78" i="43"/>
  <c r="A77" i="43"/>
  <c r="A76" i="43"/>
  <c r="A75" i="43"/>
  <c r="A74" i="43"/>
  <c r="A73" i="43"/>
  <c r="A72" i="43"/>
  <c r="A68" i="43"/>
  <c r="A67" i="43"/>
  <c r="A66" i="43"/>
  <c r="A65" i="43"/>
  <c r="A64" i="43"/>
  <c r="A63" i="43"/>
  <c r="A62" i="43"/>
  <c r="A61" i="43"/>
  <c r="A60" i="43"/>
  <c r="A59" i="43"/>
  <c r="A55" i="43"/>
  <c r="A54" i="43"/>
  <c r="A53" i="43"/>
  <c r="A52" i="43"/>
  <c r="A51" i="43"/>
  <c r="A50" i="43"/>
  <c r="A49" i="43"/>
  <c r="A48" i="43"/>
  <c r="A47" i="43"/>
  <c r="A46" i="43"/>
  <c r="A42" i="43"/>
  <c r="A41" i="43"/>
  <c r="A40" i="43"/>
  <c r="A39" i="43"/>
  <c r="A38" i="43"/>
  <c r="A37" i="43"/>
  <c r="A36" i="43"/>
  <c r="A35" i="43"/>
  <c r="A34" i="43"/>
  <c r="A33" i="43"/>
  <c r="A29" i="43"/>
  <c r="A28" i="43"/>
  <c r="A27" i="43"/>
  <c r="A26" i="43"/>
  <c r="A25" i="43"/>
  <c r="A24" i="43"/>
  <c r="A23" i="43"/>
  <c r="A22" i="43"/>
  <c r="A21" i="43"/>
  <c r="A20" i="43"/>
  <c r="A16" i="43"/>
  <c r="A15" i="43"/>
  <c r="A14" i="43"/>
  <c r="A13" i="43"/>
  <c r="A12" i="43"/>
  <c r="A11" i="43"/>
  <c r="A10" i="43"/>
  <c r="A9" i="43"/>
  <c r="A8" i="43"/>
  <c r="A7" i="43"/>
  <c r="Q16" i="59" l="1"/>
  <c r="Q24" i="59" s="1"/>
  <c r="M24" i="59"/>
  <c r="Q53" i="59"/>
  <c r="B51" i="48"/>
  <c r="B50" i="48"/>
  <c r="B49" i="48"/>
  <c r="B48" i="48"/>
  <c r="B47" i="48"/>
  <c r="B46" i="48"/>
  <c r="B45" i="48"/>
  <c r="B44" i="48"/>
  <c r="B43" i="48"/>
  <c r="B42" i="48"/>
  <c r="B41" i="48"/>
  <c r="B40" i="48"/>
  <c r="B39" i="48"/>
  <c r="B38" i="48"/>
  <c r="B37" i="48"/>
  <c r="B36" i="48"/>
  <c r="B35" i="48"/>
  <c r="B34" i="48"/>
  <c r="B33" i="48"/>
  <c r="B32" i="48"/>
  <c r="B31" i="48"/>
  <c r="B30" i="48"/>
  <c r="B31" i="59" s="1"/>
  <c r="B29" i="48"/>
  <c r="B30" i="59" s="1"/>
  <c r="B28" i="48"/>
  <c r="B29" i="59" s="1"/>
  <c r="B27" i="48"/>
  <c r="B28" i="59" s="1"/>
  <c r="B26" i="48"/>
  <c r="B27" i="59" s="1"/>
  <c r="B25" i="48"/>
  <c r="B24" i="48"/>
  <c r="B23" i="48"/>
  <c r="B20" i="48"/>
  <c r="B19" i="48"/>
  <c r="B20" i="59" s="1"/>
  <c r="B18" i="48"/>
  <c r="B19" i="59" s="1"/>
  <c r="B17" i="48"/>
  <c r="B18" i="59" s="1"/>
  <c r="B16" i="48"/>
  <c r="B17" i="59" s="1"/>
  <c r="B14" i="48"/>
  <c r="B13" i="48"/>
  <c r="B14" i="59" s="1"/>
  <c r="B12" i="48"/>
  <c r="B13" i="59" s="1"/>
  <c r="B11" i="48"/>
  <c r="B12" i="59" s="1"/>
  <c r="B10" i="48"/>
  <c r="B11" i="59" s="1"/>
  <c r="B9" i="48"/>
  <c r="B10" i="59" s="1"/>
  <c r="B8" i="48"/>
  <c r="B9" i="59" s="1"/>
  <c r="B7" i="48"/>
  <c r="B34" i="59" l="1"/>
  <c r="B35" i="49"/>
  <c r="B42" i="59"/>
  <c r="B43" i="49"/>
  <c r="B39" i="59"/>
  <c r="B40" i="49"/>
  <c r="B33" i="49"/>
  <c r="B32" i="59"/>
  <c r="B36" i="59"/>
  <c r="B37" i="49"/>
  <c r="B41" i="49"/>
  <c r="B40" i="59"/>
  <c r="B38" i="59"/>
  <c r="B39" i="49"/>
  <c r="B36" i="49"/>
  <c r="B35" i="59"/>
  <c r="B34" i="49"/>
  <c r="B33" i="59"/>
  <c r="B38" i="49"/>
  <c r="B37" i="59"/>
  <c r="B42" i="49"/>
  <c r="B41" i="59"/>
  <c r="B53" i="49"/>
  <c r="B52" i="59"/>
  <c r="B51" i="59"/>
  <c r="B52" i="49"/>
  <c r="B51" i="49"/>
  <c r="B50" i="59"/>
  <c r="B50" i="49"/>
  <c r="B49" i="59"/>
  <c r="B49" i="49"/>
  <c r="B48" i="59"/>
  <c r="B47" i="59"/>
  <c r="B48" i="49"/>
  <c r="B47" i="49"/>
  <c r="B46" i="59"/>
  <c r="B46" i="49"/>
  <c r="B45" i="59"/>
  <c r="B44" i="59"/>
  <c r="B45" i="49"/>
  <c r="B44" i="49"/>
  <c r="B43" i="59"/>
  <c r="A14" i="58"/>
  <c r="B15" i="59"/>
  <c r="A20" i="53"/>
  <c r="B21" i="59"/>
  <c r="A10" i="58"/>
  <c r="A19" i="58"/>
  <c r="A29" i="58"/>
  <c r="A33" i="58"/>
  <c r="A37" i="58"/>
  <c r="A41" i="58"/>
  <c r="A45" i="58"/>
  <c r="A11" i="58"/>
  <c r="A16" i="58"/>
  <c r="A20" i="58"/>
  <c r="A26" i="58"/>
  <c r="A30" i="58"/>
  <c r="A34" i="58"/>
  <c r="A38" i="58"/>
  <c r="A42" i="58"/>
  <c r="A46" i="58"/>
  <c r="A50" i="58"/>
  <c r="A8" i="58"/>
  <c r="A12" i="58"/>
  <c r="A17" i="58"/>
  <c r="A27" i="58"/>
  <c r="A31" i="58"/>
  <c r="A35" i="58"/>
  <c r="A39" i="58"/>
  <c r="A43" i="58"/>
  <c r="A47" i="58"/>
  <c r="A51" i="58"/>
  <c r="A9" i="58"/>
  <c r="A13" i="58"/>
  <c r="A18" i="58"/>
  <c r="A28" i="58"/>
  <c r="A32" i="58"/>
  <c r="A36" i="58"/>
  <c r="A40" i="58"/>
  <c r="A44" i="58"/>
  <c r="A48" i="58"/>
  <c r="A49" i="58"/>
  <c r="A120" i="43"/>
  <c r="A119" i="43"/>
  <c r="A118" i="43"/>
  <c r="A117" i="43"/>
  <c r="A116" i="43"/>
  <c r="A115" i="43"/>
  <c r="A114" i="43"/>
  <c r="A113" i="43"/>
  <c r="A112" i="43"/>
  <c r="I3" i="54"/>
  <c r="H3" i="54"/>
  <c r="G3" i="54"/>
  <c r="F3" i="54"/>
  <c r="E3" i="54"/>
  <c r="D3" i="54"/>
  <c r="C3" i="54"/>
  <c r="I3" i="53"/>
  <c r="H3" i="53"/>
  <c r="G3" i="53"/>
  <c r="F3" i="53"/>
  <c r="E3" i="53"/>
  <c r="D3" i="53"/>
  <c r="C3" i="53"/>
  <c r="I3" i="50"/>
  <c r="H3" i="50"/>
  <c r="G3" i="50"/>
  <c r="F3" i="50"/>
  <c r="E3" i="50"/>
  <c r="D3" i="50"/>
  <c r="C3" i="50"/>
  <c r="K4" i="52"/>
  <c r="J4" i="52"/>
  <c r="I4" i="52"/>
  <c r="H4" i="52"/>
  <c r="G4" i="52"/>
  <c r="F4" i="52"/>
  <c r="E4" i="52"/>
  <c r="D4" i="52"/>
  <c r="K4" i="49"/>
  <c r="J4" i="49"/>
  <c r="I4" i="49"/>
  <c r="H4" i="49"/>
  <c r="G4" i="49"/>
  <c r="F4" i="49"/>
  <c r="E4" i="49"/>
  <c r="D4" i="49"/>
  <c r="K4" i="48"/>
  <c r="J4" i="48"/>
  <c r="I4" i="48"/>
  <c r="H4" i="48"/>
  <c r="G4" i="48"/>
  <c r="F4" i="48"/>
  <c r="E4" i="48"/>
  <c r="D4" i="48"/>
  <c r="C4" i="48"/>
  <c r="B52" i="48"/>
  <c r="B57" i="48"/>
  <c r="A13" i="54"/>
  <c r="A9" i="54"/>
  <c r="A8" i="54"/>
  <c r="N3" i="54"/>
  <c r="B108" i="43"/>
  <c r="B95" i="43"/>
  <c r="A52" i="50" l="1"/>
  <c r="B53" i="59"/>
  <c r="A52" i="58"/>
  <c r="A15" i="54"/>
  <c r="B53" i="52"/>
  <c r="A52" i="53"/>
  <c r="B58" i="52"/>
  <c r="B58" i="59"/>
  <c r="A54" i="53"/>
  <c r="A51" i="53"/>
  <c r="A50" i="53"/>
  <c r="A49" i="53"/>
  <c r="A48" i="53"/>
  <c r="A47" i="53"/>
  <c r="A46" i="53"/>
  <c r="A45" i="53"/>
  <c r="A44" i="53"/>
  <c r="A43" i="53"/>
  <c r="A42" i="53"/>
  <c r="A41" i="53"/>
  <c r="A40" i="53"/>
  <c r="A39" i="53"/>
  <c r="A38" i="53"/>
  <c r="A37" i="53"/>
  <c r="A36" i="53"/>
  <c r="A35" i="53"/>
  <c r="A34" i="53"/>
  <c r="A33" i="53"/>
  <c r="A32" i="53"/>
  <c r="A31" i="53"/>
  <c r="A30" i="53"/>
  <c r="A29" i="53"/>
  <c r="A28" i="53"/>
  <c r="A27" i="53"/>
  <c r="A26" i="53"/>
  <c r="A19" i="53"/>
  <c r="A18" i="53"/>
  <c r="A17" i="53"/>
  <c r="A16" i="53"/>
  <c r="A14" i="53"/>
  <c r="A13" i="53"/>
  <c r="A12" i="53"/>
  <c r="A11" i="53"/>
  <c r="A10" i="53"/>
  <c r="A9" i="53"/>
  <c r="A8" i="53"/>
  <c r="N3" i="53"/>
  <c r="A51" i="50"/>
  <c r="A50" i="50"/>
  <c r="A49" i="50"/>
  <c r="A48" i="50"/>
  <c r="A47" i="50"/>
  <c r="A46" i="50"/>
  <c r="A45" i="50"/>
  <c r="A44" i="50"/>
  <c r="A43" i="50"/>
  <c r="A42" i="50"/>
  <c r="A41" i="50"/>
  <c r="A40" i="50"/>
  <c r="A39" i="50"/>
  <c r="A38" i="50"/>
  <c r="A37" i="50"/>
  <c r="A36" i="50"/>
  <c r="A35" i="50"/>
  <c r="A34" i="50"/>
  <c r="A33" i="50"/>
  <c r="A32" i="50"/>
  <c r="A31" i="50"/>
  <c r="A30" i="50"/>
  <c r="A29" i="50"/>
  <c r="A28" i="50"/>
  <c r="A27" i="50"/>
  <c r="A26" i="50"/>
  <c r="A20" i="50"/>
  <c r="A19" i="50"/>
  <c r="A18" i="50"/>
  <c r="A17" i="50"/>
  <c r="A16" i="50"/>
  <c r="A14" i="50"/>
  <c r="A13" i="50"/>
  <c r="A12" i="50"/>
  <c r="A11" i="50"/>
  <c r="A10" i="50"/>
  <c r="A9" i="50"/>
  <c r="A8" i="50"/>
  <c r="N3" i="50"/>
  <c r="P5" i="52"/>
  <c r="M5" i="52"/>
  <c r="B52" i="52"/>
  <c r="B51" i="52"/>
  <c r="B50" i="52"/>
  <c r="B49" i="52"/>
  <c r="B48" i="52"/>
  <c r="B47" i="52"/>
  <c r="B46" i="52"/>
  <c r="B45" i="52"/>
  <c r="B44" i="52"/>
  <c r="B43" i="52"/>
  <c r="B42" i="52"/>
  <c r="B41" i="52"/>
  <c r="B40" i="52"/>
  <c r="B39" i="52"/>
  <c r="B38" i="52"/>
  <c r="B37" i="52"/>
  <c r="B36" i="52"/>
  <c r="B35" i="52"/>
  <c r="B34" i="52"/>
  <c r="B33" i="52"/>
  <c r="B32" i="52"/>
  <c r="P31" i="52"/>
  <c r="M31" i="52"/>
  <c r="B31" i="52"/>
  <c r="P30" i="52"/>
  <c r="M30" i="52"/>
  <c r="B30" i="52"/>
  <c r="P29" i="52"/>
  <c r="M29" i="52"/>
  <c r="B29" i="52"/>
  <c r="P28" i="52"/>
  <c r="M28" i="52"/>
  <c r="B28" i="52"/>
  <c r="B27" i="52"/>
  <c r="P22" i="52"/>
  <c r="P21" i="52"/>
  <c r="B21" i="52"/>
  <c r="P20" i="52"/>
  <c r="B20" i="52"/>
  <c r="P19" i="52"/>
  <c r="B19" i="52"/>
  <c r="P18" i="52"/>
  <c r="B18" i="52"/>
  <c r="B17" i="52"/>
  <c r="P15" i="52"/>
  <c r="B15" i="52"/>
  <c r="P14" i="52"/>
  <c r="B14" i="52"/>
  <c r="P13" i="52"/>
  <c r="B13" i="52"/>
  <c r="P12" i="52"/>
  <c r="B12" i="52"/>
  <c r="P11" i="52"/>
  <c r="B11" i="52"/>
  <c r="P10" i="52"/>
  <c r="B10" i="52"/>
  <c r="B9" i="52"/>
  <c r="O4" i="52"/>
  <c r="B28" i="49"/>
  <c r="B29" i="49"/>
  <c r="B30" i="49"/>
  <c r="B31" i="49"/>
  <c r="B32" i="49"/>
  <c r="B10" i="49"/>
  <c r="B11" i="49"/>
  <c r="B12" i="49"/>
  <c r="B13" i="49"/>
  <c r="B14" i="49"/>
  <c r="B15" i="49"/>
  <c r="B16" i="49"/>
  <c r="B18" i="49"/>
  <c r="B19" i="49"/>
  <c r="B20" i="49"/>
  <c r="B21" i="49"/>
  <c r="B22" i="49"/>
  <c r="P32" i="49"/>
  <c r="M32" i="49"/>
  <c r="Q32" i="49" s="1"/>
  <c r="P31" i="49"/>
  <c r="M31" i="49"/>
  <c r="Q31" i="49" s="1"/>
  <c r="P30" i="49"/>
  <c r="M30" i="49"/>
  <c r="P29" i="49"/>
  <c r="M29" i="49"/>
  <c r="O4" i="49"/>
  <c r="N4" i="48"/>
  <c r="O51" i="48"/>
  <c r="L51" i="48"/>
  <c r="O50" i="48"/>
  <c r="L50" i="48"/>
  <c r="O49" i="48"/>
  <c r="L49" i="48"/>
  <c r="O48" i="48"/>
  <c r="L48" i="48"/>
  <c r="O47" i="48"/>
  <c r="L47" i="48"/>
  <c r="O46" i="48"/>
  <c r="L46" i="48"/>
  <c r="O45" i="48"/>
  <c r="L45" i="48"/>
  <c r="O44" i="48"/>
  <c r="L44" i="48"/>
  <c r="O42" i="48"/>
  <c r="L42" i="48"/>
  <c r="O41" i="48"/>
  <c r="L41" i="48"/>
  <c r="O40" i="48"/>
  <c r="L40" i="48"/>
  <c r="O38" i="48"/>
  <c r="L38" i="48"/>
  <c r="O37" i="48"/>
  <c r="L37" i="48"/>
  <c r="O36" i="48"/>
  <c r="L36" i="48"/>
  <c r="O34" i="48"/>
  <c r="L34" i="48"/>
  <c r="O33" i="48"/>
  <c r="L33" i="48"/>
  <c r="O32" i="48"/>
  <c r="L32" i="48"/>
  <c r="O22" i="48"/>
  <c r="O23" i="48" s="1"/>
  <c r="L22" i="48"/>
  <c r="L23" i="48" s="1"/>
  <c r="O20" i="48"/>
  <c r="L20" i="48"/>
  <c r="O19" i="48"/>
  <c r="L19" i="48"/>
  <c r="O18" i="48"/>
  <c r="L18" i="48"/>
  <c r="O17" i="48"/>
  <c r="L17" i="48"/>
  <c r="O14" i="48"/>
  <c r="L14" i="48"/>
  <c r="O13" i="48"/>
  <c r="L13" i="48"/>
  <c r="O12" i="48"/>
  <c r="L12" i="48"/>
  <c r="O11" i="48"/>
  <c r="L11" i="48"/>
  <c r="O10" i="48"/>
  <c r="L10" i="48"/>
  <c r="B82" i="43"/>
  <c r="B69" i="43"/>
  <c r="B56" i="43"/>
  <c r="B43" i="43"/>
  <c r="B30" i="43"/>
  <c r="B17" i="43"/>
  <c r="J13" i="38"/>
  <c r="I13" i="38"/>
  <c r="J30" i="38"/>
  <c r="I30" i="38"/>
  <c r="J47" i="38"/>
  <c r="I47" i="38"/>
  <c r="I64" i="38"/>
  <c r="J64" i="38"/>
  <c r="L183" i="38"/>
  <c r="J183" i="38"/>
  <c r="I183" i="38"/>
  <c r="K183" i="38"/>
  <c r="L177" i="38"/>
  <c r="L176" i="38"/>
  <c r="L175" i="38"/>
  <c r="L174" i="38"/>
  <c r="L173" i="38"/>
  <c r="L172" i="38"/>
  <c r="L171" i="38"/>
  <c r="L170" i="38"/>
  <c r="L169" i="38"/>
  <c r="L168" i="38"/>
  <c r="L167" i="38"/>
  <c r="L166" i="38"/>
  <c r="J166" i="38"/>
  <c r="I166" i="38"/>
  <c r="K166" i="38"/>
  <c r="L160" i="38"/>
  <c r="L159" i="38"/>
  <c r="L158" i="38"/>
  <c r="L157" i="38"/>
  <c r="L156" i="38"/>
  <c r="L155" i="38"/>
  <c r="L154" i="38"/>
  <c r="L153" i="38"/>
  <c r="L152" i="38"/>
  <c r="L151" i="38"/>
  <c r="L150" i="38"/>
  <c r="L149" i="38"/>
  <c r="J149" i="38"/>
  <c r="I149" i="38"/>
  <c r="K149" i="38"/>
  <c r="L143" i="38"/>
  <c r="L142" i="38"/>
  <c r="L141" i="38"/>
  <c r="L140" i="38"/>
  <c r="L139" i="38"/>
  <c r="L138" i="38"/>
  <c r="L137" i="38"/>
  <c r="L136" i="38"/>
  <c r="L135" i="38"/>
  <c r="L134" i="38"/>
  <c r="L133" i="38"/>
  <c r="L132" i="38"/>
  <c r="J132" i="38"/>
  <c r="I132" i="38"/>
  <c r="K132" i="38"/>
  <c r="L126" i="38"/>
  <c r="L125" i="38"/>
  <c r="L124" i="38"/>
  <c r="L123" i="38"/>
  <c r="L122" i="38"/>
  <c r="L121" i="38"/>
  <c r="L120" i="38"/>
  <c r="L119" i="38"/>
  <c r="L118" i="38"/>
  <c r="L117" i="38"/>
  <c r="L116" i="38"/>
  <c r="L115" i="38"/>
  <c r="J115" i="38"/>
  <c r="I115" i="38"/>
  <c r="K115" i="38"/>
  <c r="L109" i="38"/>
  <c r="L108" i="38"/>
  <c r="L107" i="38"/>
  <c r="L106" i="38"/>
  <c r="L105" i="38"/>
  <c r="L104" i="38"/>
  <c r="L103" i="38"/>
  <c r="L102" i="38"/>
  <c r="L101" i="38"/>
  <c r="L100" i="38"/>
  <c r="L99" i="38"/>
  <c r="L98" i="38"/>
  <c r="J98" i="38"/>
  <c r="I98" i="38"/>
  <c r="K98" i="38"/>
  <c r="J81" i="38"/>
  <c r="I81" i="38"/>
  <c r="L92" i="38"/>
  <c r="L91" i="38"/>
  <c r="L90" i="38"/>
  <c r="L89" i="38"/>
  <c r="L88" i="38"/>
  <c r="L87" i="38"/>
  <c r="L86" i="38"/>
  <c r="L85" i="38"/>
  <c r="L84" i="38"/>
  <c r="L83" i="38"/>
  <c r="L82" i="38"/>
  <c r="L81" i="38"/>
  <c r="K81" i="38"/>
  <c r="L75" i="38"/>
  <c r="L74" i="38"/>
  <c r="L73" i="38"/>
  <c r="L72" i="38"/>
  <c r="L71" i="38"/>
  <c r="L70" i="38"/>
  <c r="L69" i="38"/>
  <c r="L68" i="38"/>
  <c r="L67" i="38"/>
  <c r="L66" i="38"/>
  <c r="L65" i="38"/>
  <c r="L64" i="38"/>
  <c r="K64" i="38"/>
  <c r="L58" i="38"/>
  <c r="L57" i="38"/>
  <c r="L56" i="38"/>
  <c r="L55" i="38"/>
  <c r="L54" i="38"/>
  <c r="L53" i="38"/>
  <c r="L52" i="38"/>
  <c r="L51" i="38"/>
  <c r="L50" i="38"/>
  <c r="L49" i="38"/>
  <c r="L48" i="38"/>
  <c r="L47" i="38"/>
  <c r="K47" i="38"/>
  <c r="L41" i="38"/>
  <c r="L40" i="38"/>
  <c r="L39" i="38"/>
  <c r="L38" i="38"/>
  <c r="L37" i="38"/>
  <c r="L36" i="38"/>
  <c r="L35" i="38"/>
  <c r="L34" i="38"/>
  <c r="L33" i="38"/>
  <c r="L32" i="38"/>
  <c r="L31" i="38"/>
  <c r="L30" i="38"/>
  <c r="K30" i="38"/>
  <c r="L13" i="38"/>
  <c r="K13" i="38"/>
  <c r="L24" i="38"/>
  <c r="L23" i="38"/>
  <c r="L22" i="38"/>
  <c r="L21" i="38"/>
  <c r="L20" i="38"/>
  <c r="L19" i="38"/>
  <c r="L18" i="38"/>
  <c r="L17" i="38"/>
  <c r="L16" i="38"/>
  <c r="L15" i="38"/>
  <c r="L14" i="38"/>
  <c r="K177" i="38"/>
  <c r="J177" i="38"/>
  <c r="I177" i="38"/>
  <c r="K176" i="38"/>
  <c r="J176" i="38"/>
  <c r="I176" i="38"/>
  <c r="K175" i="38"/>
  <c r="J175" i="38"/>
  <c r="I175" i="38"/>
  <c r="K174" i="38"/>
  <c r="J174" i="38"/>
  <c r="I174" i="38"/>
  <c r="K173" i="38"/>
  <c r="J173" i="38"/>
  <c r="I173" i="38"/>
  <c r="K172" i="38"/>
  <c r="J172" i="38"/>
  <c r="I172" i="38"/>
  <c r="K171" i="38"/>
  <c r="J171" i="38"/>
  <c r="I171" i="38"/>
  <c r="K170" i="38"/>
  <c r="J170" i="38"/>
  <c r="I170" i="38"/>
  <c r="K169" i="38"/>
  <c r="J169" i="38"/>
  <c r="I169" i="38"/>
  <c r="K168" i="38"/>
  <c r="J168" i="38"/>
  <c r="I168" i="38"/>
  <c r="K167" i="38"/>
  <c r="J167" i="38"/>
  <c r="I167" i="38"/>
  <c r="K160" i="38"/>
  <c r="J160" i="38"/>
  <c r="I160" i="38"/>
  <c r="K159" i="38"/>
  <c r="J159" i="38"/>
  <c r="I159" i="38"/>
  <c r="K158" i="38"/>
  <c r="J158" i="38"/>
  <c r="I158" i="38"/>
  <c r="K157" i="38"/>
  <c r="J157" i="38"/>
  <c r="I157" i="38"/>
  <c r="K156" i="38"/>
  <c r="J156" i="38"/>
  <c r="I156" i="38"/>
  <c r="K155" i="38"/>
  <c r="J155" i="38"/>
  <c r="I155" i="38"/>
  <c r="K154" i="38"/>
  <c r="J154" i="38"/>
  <c r="I154" i="38"/>
  <c r="K153" i="38"/>
  <c r="J153" i="38"/>
  <c r="I153" i="38"/>
  <c r="K152" i="38"/>
  <c r="J152" i="38"/>
  <c r="I152" i="38"/>
  <c r="K151" i="38"/>
  <c r="J151" i="38"/>
  <c r="I151" i="38"/>
  <c r="K150" i="38"/>
  <c r="J150" i="38"/>
  <c r="I150" i="38"/>
  <c r="K143" i="38"/>
  <c r="J143" i="38"/>
  <c r="I143" i="38"/>
  <c r="K142" i="38"/>
  <c r="J142" i="38"/>
  <c r="I142" i="38"/>
  <c r="K141" i="38"/>
  <c r="J141" i="38"/>
  <c r="I141" i="38"/>
  <c r="K140" i="38"/>
  <c r="J140" i="38"/>
  <c r="I140" i="38"/>
  <c r="K139" i="38"/>
  <c r="J139" i="38"/>
  <c r="I139" i="38"/>
  <c r="K138" i="38"/>
  <c r="J138" i="38"/>
  <c r="I138" i="38"/>
  <c r="K137" i="38"/>
  <c r="J137" i="38"/>
  <c r="I137" i="38"/>
  <c r="K136" i="38"/>
  <c r="J136" i="38"/>
  <c r="I136" i="38"/>
  <c r="K135" i="38"/>
  <c r="J135" i="38"/>
  <c r="I135" i="38"/>
  <c r="K134" i="38"/>
  <c r="J134" i="38"/>
  <c r="I134" i="38"/>
  <c r="I133" i="38"/>
  <c r="K133" i="38"/>
  <c r="J133" i="38"/>
  <c r="K126" i="38"/>
  <c r="J126" i="38"/>
  <c r="I126" i="38"/>
  <c r="K125" i="38"/>
  <c r="J125" i="38"/>
  <c r="I125" i="38"/>
  <c r="K124" i="38"/>
  <c r="J124" i="38"/>
  <c r="I124" i="38"/>
  <c r="K123" i="38"/>
  <c r="J123" i="38"/>
  <c r="I123" i="38"/>
  <c r="K122" i="38"/>
  <c r="J122" i="38"/>
  <c r="I122" i="38"/>
  <c r="K121" i="38"/>
  <c r="J121" i="38"/>
  <c r="I121" i="38"/>
  <c r="K120" i="38"/>
  <c r="J120" i="38"/>
  <c r="I120" i="38"/>
  <c r="K119" i="38"/>
  <c r="J119" i="38"/>
  <c r="I119" i="38"/>
  <c r="K118" i="38"/>
  <c r="J118" i="38"/>
  <c r="I118" i="38"/>
  <c r="K117" i="38"/>
  <c r="J117" i="38"/>
  <c r="I117" i="38"/>
  <c r="K116" i="38"/>
  <c r="J116" i="38"/>
  <c r="I116" i="38"/>
  <c r="K109" i="38"/>
  <c r="J109" i="38"/>
  <c r="I109" i="38"/>
  <c r="K108" i="38"/>
  <c r="J108" i="38"/>
  <c r="I108" i="38"/>
  <c r="K107" i="38"/>
  <c r="J107" i="38"/>
  <c r="I107" i="38"/>
  <c r="K106" i="38"/>
  <c r="J106" i="38"/>
  <c r="I106" i="38"/>
  <c r="K105" i="38"/>
  <c r="J105" i="38"/>
  <c r="I105" i="38"/>
  <c r="K104" i="38"/>
  <c r="J104" i="38"/>
  <c r="I104" i="38"/>
  <c r="K103" i="38"/>
  <c r="J103" i="38"/>
  <c r="I103" i="38"/>
  <c r="K102" i="38"/>
  <c r="J102" i="38"/>
  <c r="I102" i="38"/>
  <c r="K101" i="38"/>
  <c r="J101" i="38"/>
  <c r="I101" i="38"/>
  <c r="K100" i="38"/>
  <c r="J100" i="38"/>
  <c r="I100" i="38"/>
  <c r="K99" i="38"/>
  <c r="J99" i="38"/>
  <c r="I99" i="38"/>
  <c r="K92" i="38"/>
  <c r="J92" i="38"/>
  <c r="I92" i="38"/>
  <c r="K91" i="38"/>
  <c r="J91" i="38"/>
  <c r="I91" i="38"/>
  <c r="K90" i="38"/>
  <c r="J90" i="38"/>
  <c r="I90" i="38"/>
  <c r="K89" i="38"/>
  <c r="J89" i="38"/>
  <c r="I89" i="38"/>
  <c r="K88" i="38"/>
  <c r="J88" i="38"/>
  <c r="I88" i="38"/>
  <c r="K87" i="38"/>
  <c r="J87" i="38"/>
  <c r="I87" i="38"/>
  <c r="K86" i="38"/>
  <c r="J86" i="38"/>
  <c r="I86" i="38"/>
  <c r="K85" i="38"/>
  <c r="J85" i="38"/>
  <c r="I85" i="38"/>
  <c r="K84" i="38"/>
  <c r="J84" i="38"/>
  <c r="I84" i="38"/>
  <c r="K83" i="38"/>
  <c r="J83" i="38"/>
  <c r="I83" i="38"/>
  <c r="K82" i="38"/>
  <c r="J82" i="38"/>
  <c r="I82" i="38"/>
  <c r="K75" i="38"/>
  <c r="J75" i="38"/>
  <c r="I75" i="38"/>
  <c r="K74" i="38"/>
  <c r="J74" i="38"/>
  <c r="I74" i="38"/>
  <c r="K73" i="38"/>
  <c r="J73" i="38"/>
  <c r="I73" i="38"/>
  <c r="K72" i="38"/>
  <c r="J72" i="38"/>
  <c r="I72" i="38"/>
  <c r="K71" i="38"/>
  <c r="J71" i="38"/>
  <c r="I71" i="38"/>
  <c r="K70" i="38"/>
  <c r="J70" i="38"/>
  <c r="I70" i="38"/>
  <c r="K69" i="38"/>
  <c r="J69" i="38"/>
  <c r="I69" i="38"/>
  <c r="K68" i="38"/>
  <c r="J68" i="38"/>
  <c r="I68" i="38"/>
  <c r="K67" i="38"/>
  <c r="J67" i="38"/>
  <c r="I67" i="38"/>
  <c r="K66" i="38"/>
  <c r="J66" i="38"/>
  <c r="I66" i="38"/>
  <c r="K65" i="38"/>
  <c r="J65" i="38"/>
  <c r="I65" i="38"/>
  <c r="K58" i="38"/>
  <c r="J58" i="38"/>
  <c r="I58" i="38"/>
  <c r="K57" i="38"/>
  <c r="J57" i="38"/>
  <c r="I57" i="38"/>
  <c r="K56" i="38"/>
  <c r="J56" i="38"/>
  <c r="I56" i="38"/>
  <c r="K55" i="38"/>
  <c r="J55" i="38"/>
  <c r="I55" i="38"/>
  <c r="K54" i="38"/>
  <c r="J54" i="38"/>
  <c r="I54" i="38"/>
  <c r="K53" i="38"/>
  <c r="J53" i="38"/>
  <c r="I53" i="38"/>
  <c r="K52" i="38"/>
  <c r="J52" i="38"/>
  <c r="I52" i="38"/>
  <c r="K51" i="38"/>
  <c r="J51" i="38"/>
  <c r="I51" i="38"/>
  <c r="K50" i="38"/>
  <c r="J50" i="38"/>
  <c r="I50" i="38"/>
  <c r="K49" i="38"/>
  <c r="J49" i="38"/>
  <c r="I49" i="38"/>
  <c r="K48" i="38"/>
  <c r="J48" i="38"/>
  <c r="I48" i="38"/>
  <c r="K41" i="38"/>
  <c r="J41" i="38"/>
  <c r="I41" i="38"/>
  <c r="K40" i="38"/>
  <c r="J40" i="38"/>
  <c r="I40" i="38"/>
  <c r="K39" i="38"/>
  <c r="J39" i="38"/>
  <c r="I39" i="38"/>
  <c r="K38" i="38"/>
  <c r="J38" i="38"/>
  <c r="I38" i="38"/>
  <c r="K37" i="38"/>
  <c r="J37" i="38"/>
  <c r="I37" i="38"/>
  <c r="K36" i="38"/>
  <c r="J36" i="38"/>
  <c r="I36" i="38"/>
  <c r="K35" i="38"/>
  <c r="J35" i="38"/>
  <c r="I35" i="38"/>
  <c r="K34" i="38"/>
  <c r="J34" i="38"/>
  <c r="I34" i="38"/>
  <c r="K33" i="38"/>
  <c r="J33" i="38"/>
  <c r="I33" i="38"/>
  <c r="K32" i="38"/>
  <c r="J32" i="38"/>
  <c r="I32" i="38"/>
  <c r="K31" i="38"/>
  <c r="J31" i="38"/>
  <c r="I31" i="38"/>
  <c r="K24" i="38"/>
  <c r="K23" i="38"/>
  <c r="K22" i="38"/>
  <c r="K21" i="38"/>
  <c r="K20" i="38"/>
  <c r="K19" i="38"/>
  <c r="K18" i="38"/>
  <c r="K17" i="38"/>
  <c r="K16" i="38"/>
  <c r="K15" i="38"/>
  <c r="I24" i="38"/>
  <c r="I23" i="38"/>
  <c r="I22" i="38"/>
  <c r="I21" i="38"/>
  <c r="I20" i="38"/>
  <c r="I19" i="38"/>
  <c r="I18" i="38"/>
  <c r="I17" i="38"/>
  <c r="I16" i="38"/>
  <c r="I15" i="38"/>
  <c r="I14" i="38"/>
  <c r="K14" i="38"/>
  <c r="J24" i="38"/>
  <c r="J23" i="38"/>
  <c r="J22" i="38"/>
  <c r="J21" i="38"/>
  <c r="J20" i="38"/>
  <c r="J19" i="38"/>
  <c r="J18" i="38"/>
  <c r="J17" i="38"/>
  <c r="J16" i="38"/>
  <c r="J15" i="38"/>
  <c r="J14" i="38"/>
  <c r="A122" i="43"/>
  <c r="G41" i="38"/>
  <c r="G40" i="38"/>
  <c r="G39" i="38"/>
  <c r="G38" i="38"/>
  <c r="G37" i="38"/>
  <c r="G36" i="38"/>
  <c r="G35" i="38"/>
  <c r="G34" i="38"/>
  <c r="G33" i="38"/>
  <c r="G32" i="38"/>
  <c r="G31" i="38"/>
  <c r="G58" i="38"/>
  <c r="G57" i="38"/>
  <c r="G56" i="38"/>
  <c r="G55" i="38"/>
  <c r="G54" i="38"/>
  <c r="G53" i="38"/>
  <c r="G52" i="38"/>
  <c r="G51" i="38"/>
  <c r="G50" i="38"/>
  <c r="G49" i="38"/>
  <c r="G48" i="38"/>
  <c r="G75" i="38"/>
  <c r="G74" i="38"/>
  <c r="G73" i="38"/>
  <c r="G72" i="38"/>
  <c r="G71" i="38"/>
  <c r="G70" i="38"/>
  <c r="G69" i="38"/>
  <c r="G68" i="38"/>
  <c r="G67" i="38"/>
  <c r="G66" i="38"/>
  <c r="G65" i="38"/>
  <c r="G92" i="38"/>
  <c r="G91" i="38"/>
  <c r="G90" i="38"/>
  <c r="G89" i="38"/>
  <c r="G88" i="38"/>
  <c r="G87" i="38"/>
  <c r="G86" i="38"/>
  <c r="G85" i="38"/>
  <c r="G84" i="38"/>
  <c r="G83" i="38"/>
  <c r="G82" i="38"/>
  <c r="G109" i="38"/>
  <c r="G108" i="38"/>
  <c r="G107" i="38"/>
  <c r="G106" i="38"/>
  <c r="G105" i="38"/>
  <c r="G104" i="38"/>
  <c r="G103" i="38"/>
  <c r="G102" i="38"/>
  <c r="G101" i="38"/>
  <c r="G100" i="38"/>
  <c r="G99" i="38"/>
  <c r="G126" i="38"/>
  <c r="G125" i="38"/>
  <c r="G124" i="38"/>
  <c r="G123" i="38"/>
  <c r="G122" i="38"/>
  <c r="G121" i="38"/>
  <c r="G120" i="38"/>
  <c r="G119" i="38"/>
  <c r="G118" i="38"/>
  <c r="G117" i="38"/>
  <c r="G116" i="38"/>
  <c r="G160" i="38"/>
  <c r="G159" i="38"/>
  <c r="G158" i="38"/>
  <c r="G157" i="38"/>
  <c r="G156" i="38"/>
  <c r="G155" i="38"/>
  <c r="G154" i="38"/>
  <c r="G153" i="38"/>
  <c r="G152" i="38"/>
  <c r="G151" i="38"/>
  <c r="G150" i="38"/>
  <c r="G143" i="38"/>
  <c r="G142" i="38"/>
  <c r="G141" i="38"/>
  <c r="G140" i="38"/>
  <c r="G139" i="38"/>
  <c r="G138" i="38"/>
  <c r="G137" i="38"/>
  <c r="G136" i="38"/>
  <c r="G135" i="38"/>
  <c r="G134" i="38"/>
  <c r="G133" i="38"/>
  <c r="G177" i="38"/>
  <c r="E177" i="38"/>
  <c r="F177" i="38" s="1"/>
  <c r="D177" i="38"/>
  <c r="G176" i="38"/>
  <c r="E176" i="38"/>
  <c r="F176" i="38" s="1"/>
  <c r="D176" i="38"/>
  <c r="G175" i="38"/>
  <c r="E175" i="38"/>
  <c r="F175" i="38" s="1"/>
  <c r="D175" i="38"/>
  <c r="G174" i="38"/>
  <c r="E174" i="38"/>
  <c r="F174" i="38" s="1"/>
  <c r="D174" i="38"/>
  <c r="G173" i="38"/>
  <c r="E173" i="38"/>
  <c r="F173" i="38" s="1"/>
  <c r="D173" i="38"/>
  <c r="G172" i="38"/>
  <c r="E172" i="38"/>
  <c r="F172" i="38" s="1"/>
  <c r="D172" i="38"/>
  <c r="G171" i="38"/>
  <c r="E171" i="38"/>
  <c r="F171" i="38" s="1"/>
  <c r="D171" i="38"/>
  <c r="G170" i="38"/>
  <c r="E170" i="38"/>
  <c r="F170" i="38" s="1"/>
  <c r="D170" i="38"/>
  <c r="G169" i="38"/>
  <c r="E169" i="38"/>
  <c r="F169" i="38" s="1"/>
  <c r="D169" i="38"/>
  <c r="G168" i="38"/>
  <c r="E168" i="38"/>
  <c r="F168" i="38" s="1"/>
  <c r="D168" i="38"/>
  <c r="G167" i="38"/>
  <c r="E167" i="38"/>
  <c r="F167" i="38" s="1"/>
  <c r="D167" i="38"/>
  <c r="E160" i="38"/>
  <c r="F160" i="38" s="1"/>
  <c r="D160" i="38"/>
  <c r="E159" i="38"/>
  <c r="F159" i="38" s="1"/>
  <c r="D159" i="38"/>
  <c r="E158" i="38"/>
  <c r="F158" i="38" s="1"/>
  <c r="D158" i="38"/>
  <c r="E157" i="38"/>
  <c r="F157" i="38" s="1"/>
  <c r="D157" i="38"/>
  <c r="E156" i="38"/>
  <c r="F156" i="38" s="1"/>
  <c r="D156" i="38"/>
  <c r="E155" i="38"/>
  <c r="F155" i="38" s="1"/>
  <c r="D155" i="38"/>
  <c r="E154" i="38"/>
  <c r="F154" i="38" s="1"/>
  <c r="D154" i="38"/>
  <c r="E153" i="38"/>
  <c r="F153" i="38" s="1"/>
  <c r="D153" i="38"/>
  <c r="E152" i="38"/>
  <c r="F152" i="38" s="1"/>
  <c r="D152" i="38"/>
  <c r="E151" i="38"/>
  <c r="F151" i="38" s="1"/>
  <c r="D151" i="38"/>
  <c r="E150" i="38"/>
  <c r="F150" i="38" s="1"/>
  <c r="D150" i="38"/>
  <c r="E143" i="38"/>
  <c r="F143" i="38" s="1"/>
  <c r="D143" i="38"/>
  <c r="E142" i="38"/>
  <c r="F142" i="38" s="1"/>
  <c r="D142" i="38"/>
  <c r="E141" i="38"/>
  <c r="F141" i="38" s="1"/>
  <c r="D141" i="38"/>
  <c r="E140" i="38"/>
  <c r="F140" i="38" s="1"/>
  <c r="D140" i="38"/>
  <c r="E139" i="38"/>
  <c r="F139" i="38" s="1"/>
  <c r="D139" i="38"/>
  <c r="E138" i="38"/>
  <c r="F138" i="38" s="1"/>
  <c r="D138" i="38"/>
  <c r="E137" i="38"/>
  <c r="F137" i="38" s="1"/>
  <c r="D137" i="38"/>
  <c r="E136" i="38"/>
  <c r="F136" i="38" s="1"/>
  <c r="D136" i="38"/>
  <c r="E135" i="38"/>
  <c r="F135" i="38" s="1"/>
  <c r="D135" i="38"/>
  <c r="E134" i="38"/>
  <c r="F134" i="38" s="1"/>
  <c r="D134" i="38"/>
  <c r="E133" i="38"/>
  <c r="F133" i="38" s="1"/>
  <c r="D133" i="38"/>
  <c r="E126" i="38"/>
  <c r="F126" i="38" s="1"/>
  <c r="D126" i="38"/>
  <c r="E125" i="38"/>
  <c r="F125" i="38" s="1"/>
  <c r="D125" i="38"/>
  <c r="E124" i="38"/>
  <c r="F124" i="38" s="1"/>
  <c r="D124" i="38"/>
  <c r="E123" i="38"/>
  <c r="F123" i="38" s="1"/>
  <c r="D123" i="38"/>
  <c r="E122" i="38"/>
  <c r="F122" i="38" s="1"/>
  <c r="D122" i="38"/>
  <c r="E121" i="38"/>
  <c r="F121" i="38" s="1"/>
  <c r="D121" i="38"/>
  <c r="E120" i="38"/>
  <c r="F120" i="38" s="1"/>
  <c r="D120" i="38"/>
  <c r="E119" i="38"/>
  <c r="F119" i="38" s="1"/>
  <c r="D119" i="38"/>
  <c r="E118" i="38"/>
  <c r="F118" i="38" s="1"/>
  <c r="D118" i="38"/>
  <c r="E117" i="38"/>
  <c r="F117" i="38" s="1"/>
  <c r="D117" i="38"/>
  <c r="E116" i="38"/>
  <c r="F116" i="38" s="1"/>
  <c r="D116" i="38"/>
  <c r="E109" i="38"/>
  <c r="F109" i="38" s="1"/>
  <c r="D109" i="38"/>
  <c r="E108" i="38"/>
  <c r="F108" i="38" s="1"/>
  <c r="D108" i="38"/>
  <c r="E107" i="38"/>
  <c r="F107" i="38" s="1"/>
  <c r="D107" i="38"/>
  <c r="E106" i="38"/>
  <c r="F106" i="38" s="1"/>
  <c r="D106" i="38"/>
  <c r="E105" i="38"/>
  <c r="F105" i="38" s="1"/>
  <c r="D105" i="38"/>
  <c r="E104" i="38"/>
  <c r="F104" i="38" s="1"/>
  <c r="D104" i="38"/>
  <c r="E103" i="38"/>
  <c r="F103" i="38" s="1"/>
  <c r="D103" i="38"/>
  <c r="E102" i="38"/>
  <c r="F102" i="38" s="1"/>
  <c r="D102" i="38"/>
  <c r="E101" i="38"/>
  <c r="F101" i="38" s="1"/>
  <c r="D101" i="38"/>
  <c r="E100" i="38"/>
  <c r="F100" i="38" s="1"/>
  <c r="D100" i="38"/>
  <c r="E99" i="38"/>
  <c r="F99" i="38" s="1"/>
  <c r="D99" i="38"/>
  <c r="E92" i="38"/>
  <c r="F92" i="38" s="1"/>
  <c r="D92" i="38"/>
  <c r="E91" i="38"/>
  <c r="F91" i="38" s="1"/>
  <c r="D91" i="38"/>
  <c r="E90" i="38"/>
  <c r="F90" i="38" s="1"/>
  <c r="D90" i="38"/>
  <c r="E89" i="38"/>
  <c r="F89" i="38" s="1"/>
  <c r="D89" i="38"/>
  <c r="E88" i="38"/>
  <c r="F88" i="38" s="1"/>
  <c r="D88" i="38"/>
  <c r="E87" i="38"/>
  <c r="F87" i="38" s="1"/>
  <c r="D87" i="38"/>
  <c r="E86" i="38"/>
  <c r="F86" i="38" s="1"/>
  <c r="D86" i="38"/>
  <c r="E85" i="38"/>
  <c r="F85" i="38" s="1"/>
  <c r="D85" i="38"/>
  <c r="E84" i="38"/>
  <c r="F84" i="38" s="1"/>
  <c r="D84" i="38"/>
  <c r="E83" i="38"/>
  <c r="F83" i="38" s="1"/>
  <c r="D83" i="38"/>
  <c r="D82" i="38"/>
  <c r="E82" i="38"/>
  <c r="F82" i="38" s="1"/>
  <c r="E75" i="38"/>
  <c r="F75" i="38" s="1"/>
  <c r="D75" i="38"/>
  <c r="E74" i="38"/>
  <c r="F74" i="38" s="1"/>
  <c r="D74" i="38"/>
  <c r="E73" i="38"/>
  <c r="F73" i="38" s="1"/>
  <c r="D73" i="38"/>
  <c r="E72" i="38"/>
  <c r="F72" i="38" s="1"/>
  <c r="D72" i="38"/>
  <c r="E71" i="38"/>
  <c r="F71" i="38" s="1"/>
  <c r="D71" i="38"/>
  <c r="E70" i="38"/>
  <c r="F70" i="38" s="1"/>
  <c r="D70" i="38"/>
  <c r="E69" i="38"/>
  <c r="F69" i="38" s="1"/>
  <c r="D69" i="38"/>
  <c r="E68" i="38"/>
  <c r="F68" i="38" s="1"/>
  <c r="D68" i="38"/>
  <c r="E67" i="38"/>
  <c r="F67" i="38" s="1"/>
  <c r="D67" i="38"/>
  <c r="E66" i="38"/>
  <c r="F66" i="38" s="1"/>
  <c r="D66" i="38"/>
  <c r="E65" i="38"/>
  <c r="F65" i="38" s="1"/>
  <c r="D65" i="38"/>
  <c r="E58" i="38"/>
  <c r="F58" i="38" s="1"/>
  <c r="D58" i="38"/>
  <c r="E57" i="38"/>
  <c r="F57" i="38" s="1"/>
  <c r="D57" i="38"/>
  <c r="E56" i="38"/>
  <c r="F56" i="38" s="1"/>
  <c r="D56" i="38"/>
  <c r="E55" i="38"/>
  <c r="F55" i="38" s="1"/>
  <c r="D55" i="38"/>
  <c r="E54" i="38"/>
  <c r="F54" i="38" s="1"/>
  <c r="D54" i="38"/>
  <c r="E53" i="38"/>
  <c r="F53" i="38" s="1"/>
  <c r="D53" i="38"/>
  <c r="E52" i="38"/>
  <c r="F52" i="38" s="1"/>
  <c r="D52" i="38"/>
  <c r="E51" i="38"/>
  <c r="F51" i="38" s="1"/>
  <c r="D51" i="38"/>
  <c r="E50" i="38"/>
  <c r="F50" i="38" s="1"/>
  <c r="D50" i="38"/>
  <c r="E49" i="38"/>
  <c r="F49" i="38" s="1"/>
  <c r="D49" i="38"/>
  <c r="E48" i="38"/>
  <c r="F48" i="38" s="1"/>
  <c r="D48" i="38"/>
  <c r="E41" i="38"/>
  <c r="F41" i="38" s="1"/>
  <c r="D41" i="38"/>
  <c r="E40" i="38"/>
  <c r="F40" i="38" s="1"/>
  <c r="D40" i="38"/>
  <c r="E39" i="38"/>
  <c r="F39" i="38" s="1"/>
  <c r="D39" i="38"/>
  <c r="E38" i="38"/>
  <c r="F38" i="38" s="1"/>
  <c r="D38" i="38"/>
  <c r="E37" i="38"/>
  <c r="F37" i="38" s="1"/>
  <c r="D37" i="38"/>
  <c r="E36" i="38"/>
  <c r="F36" i="38" s="1"/>
  <c r="D36" i="38"/>
  <c r="E35" i="38"/>
  <c r="F35" i="38" s="1"/>
  <c r="D35" i="38"/>
  <c r="E34" i="38"/>
  <c r="F34" i="38" s="1"/>
  <c r="D34" i="38"/>
  <c r="E33" i="38"/>
  <c r="F33" i="38" s="1"/>
  <c r="D33" i="38"/>
  <c r="E32" i="38"/>
  <c r="F32" i="38" s="1"/>
  <c r="D32" i="38"/>
  <c r="E31" i="38"/>
  <c r="F31" i="38" s="1"/>
  <c r="D31" i="38"/>
  <c r="G24" i="38"/>
  <c r="G23" i="38"/>
  <c r="G22" i="38"/>
  <c r="G21" i="38"/>
  <c r="G20" i="38"/>
  <c r="G19" i="38"/>
  <c r="G18" i="38"/>
  <c r="G17" i="38"/>
  <c r="G16" i="38"/>
  <c r="G15" i="38"/>
  <c r="G14" i="38"/>
  <c r="E24" i="38"/>
  <c r="D24" i="38"/>
  <c r="E23" i="38"/>
  <c r="D23" i="38"/>
  <c r="E22" i="38"/>
  <c r="F22" i="38" s="1"/>
  <c r="D22" i="38"/>
  <c r="E21" i="38"/>
  <c r="F21" i="38" s="1"/>
  <c r="D21" i="38"/>
  <c r="E20" i="38"/>
  <c r="F20" i="38" s="1"/>
  <c r="D20" i="38"/>
  <c r="E19" i="38"/>
  <c r="F19" i="38" s="1"/>
  <c r="D19" i="38"/>
  <c r="E18" i="38"/>
  <c r="F18" i="38" s="1"/>
  <c r="D18" i="38"/>
  <c r="E17" i="38"/>
  <c r="F17" i="38" s="1"/>
  <c r="D17" i="38"/>
  <c r="E16" i="38"/>
  <c r="F16" i="38" s="1"/>
  <c r="D16" i="38"/>
  <c r="E15" i="38"/>
  <c r="F15" i="38" s="1"/>
  <c r="D15" i="38"/>
  <c r="E14" i="38"/>
  <c r="D14" i="38"/>
  <c r="Q30" i="52" l="1"/>
  <c r="Q29" i="52"/>
  <c r="Q28" i="52"/>
  <c r="Q31" i="52"/>
  <c r="Q29" i="49"/>
  <c r="P18" i="48"/>
  <c r="P33" i="48"/>
  <c r="P44" i="48"/>
  <c r="P46" i="48"/>
  <c r="P48" i="48"/>
  <c r="P50" i="48"/>
  <c r="F14" i="38"/>
  <c r="F23" i="38"/>
  <c r="F24" i="38"/>
  <c r="P14" i="48"/>
  <c r="P20" i="48"/>
  <c r="Q5" i="52"/>
  <c r="P12" i="48"/>
  <c r="K42" i="38"/>
  <c r="K110" i="38"/>
  <c r="J93" i="38"/>
  <c r="I93" i="38"/>
  <c r="I161" i="38"/>
  <c r="Q30" i="49"/>
  <c r="B110" i="43"/>
  <c r="P10" i="48"/>
  <c r="P47" i="48"/>
  <c r="P49" i="48"/>
  <c r="P51" i="48"/>
  <c r="P41" i="48"/>
  <c r="P40" i="48"/>
  <c r="P42" i="48"/>
  <c r="P32" i="48"/>
  <c r="P34" i="48"/>
  <c r="P38" i="48"/>
  <c r="P37" i="48"/>
  <c r="P11" i="48"/>
  <c r="P17" i="48"/>
  <c r="P19" i="48"/>
  <c r="P22" i="48"/>
  <c r="P23" i="48" s="1"/>
  <c r="P13" i="48"/>
  <c r="P36" i="48"/>
  <c r="P45" i="48"/>
  <c r="O9" i="48"/>
  <c r="L9" i="48"/>
  <c r="K76" i="38"/>
  <c r="K144" i="38"/>
  <c r="I144" i="38"/>
  <c r="I178" i="38"/>
  <c r="I25" i="38"/>
  <c r="I59" i="38"/>
  <c r="I127" i="38"/>
  <c r="K161" i="38"/>
  <c r="L93" i="38"/>
  <c r="L59" i="38"/>
  <c r="L127" i="38"/>
  <c r="L161" i="38"/>
  <c r="L42" i="38"/>
  <c r="L76" i="38"/>
  <c r="L110" i="38"/>
  <c r="L144" i="38"/>
  <c r="L178" i="38"/>
  <c r="L25" i="38"/>
  <c r="J76" i="38"/>
  <c r="J42" i="38"/>
  <c r="J144" i="38"/>
  <c r="J25" i="38"/>
  <c r="J59" i="38"/>
  <c r="J178" i="38"/>
  <c r="K178" i="38"/>
  <c r="J161" i="38"/>
  <c r="K127" i="38"/>
  <c r="J127" i="38"/>
  <c r="I110" i="38"/>
  <c r="J110" i="38"/>
  <c r="K93" i="38"/>
  <c r="I76" i="38"/>
  <c r="K59" i="38"/>
  <c r="I42" i="38"/>
  <c r="K25" i="38"/>
  <c r="B22" i="38"/>
  <c r="B21" i="38"/>
  <c r="B20" i="38"/>
  <c r="B19" i="38"/>
  <c r="B18" i="38"/>
  <c r="B17" i="38"/>
  <c r="B16" i="38"/>
  <c r="B15" i="38"/>
  <c r="B14" i="38"/>
  <c r="B19" i="47"/>
  <c r="B24" i="38"/>
  <c r="A4" i="59" l="1"/>
  <c r="A3" i="58"/>
  <c r="A4" i="52"/>
  <c r="A4" i="48"/>
  <c r="A4" i="49"/>
  <c r="A3" i="54"/>
  <c r="A12" i="56"/>
  <c r="A3" i="43"/>
  <c r="A3" i="53"/>
  <c r="A3" i="38"/>
  <c r="A3" i="50"/>
  <c r="O6" i="52"/>
  <c r="J6" i="52"/>
  <c r="F6" i="52"/>
  <c r="H6" i="52"/>
  <c r="K6" i="52"/>
  <c r="E6" i="52"/>
  <c r="I6" i="52"/>
  <c r="D6" i="52"/>
  <c r="N6" i="52"/>
  <c r="L6" i="52"/>
  <c r="G6" i="52"/>
  <c r="B23" i="38"/>
  <c r="B193" i="38" s="1"/>
  <c r="M3" i="54"/>
  <c r="N4" i="52"/>
  <c r="N4" i="49"/>
  <c r="A121" i="43"/>
  <c r="M3" i="53"/>
  <c r="M4" i="48"/>
  <c r="M3" i="50"/>
  <c r="K196" i="38"/>
  <c r="P9" i="48"/>
  <c r="I196" i="38"/>
  <c r="L196" i="38"/>
  <c r="J196" i="38"/>
  <c r="B184" i="38"/>
  <c r="B185" i="38"/>
  <c r="B186" i="38"/>
  <c r="B187" i="38"/>
  <c r="B188" i="38"/>
  <c r="B189" i="38"/>
  <c r="B190" i="38"/>
  <c r="B191" i="38"/>
  <c r="B192" i="38"/>
  <c r="B194" i="38"/>
  <c r="B31" i="38"/>
  <c r="B48" i="38" s="1"/>
  <c r="B65" i="38" s="1"/>
  <c r="B82" i="38" s="1"/>
  <c r="B99" i="38" s="1"/>
  <c r="B116" i="38" s="1"/>
  <c r="B133" i="38" s="1"/>
  <c r="B150" i="38" s="1"/>
  <c r="B167" i="38" s="1"/>
  <c r="B32" i="38"/>
  <c r="B33" i="38"/>
  <c r="B50" i="38" s="1"/>
  <c r="B67" i="38" s="1"/>
  <c r="B84" i="38" s="1"/>
  <c r="B101" i="38" s="1"/>
  <c r="B118" i="38" s="1"/>
  <c r="B135" i="38" s="1"/>
  <c r="B152" i="38" s="1"/>
  <c r="B169" i="38" s="1"/>
  <c r="B34" i="38"/>
  <c r="B51" i="38" s="1"/>
  <c r="B68" i="38" s="1"/>
  <c r="B85" i="38" s="1"/>
  <c r="B102" i="38" s="1"/>
  <c r="B119" i="38" s="1"/>
  <c r="B136" i="38" s="1"/>
  <c r="B153" i="38" s="1"/>
  <c r="B170" i="38" s="1"/>
  <c r="B35" i="38"/>
  <c r="B52" i="38" s="1"/>
  <c r="B69" i="38" s="1"/>
  <c r="B86" i="38" s="1"/>
  <c r="B103" i="38" s="1"/>
  <c r="B120" i="38" s="1"/>
  <c r="B137" i="38" s="1"/>
  <c r="B154" i="38" s="1"/>
  <c r="B171" i="38" s="1"/>
  <c r="B36" i="38"/>
  <c r="B53" i="38" s="1"/>
  <c r="B70" i="38" s="1"/>
  <c r="B87" i="38" s="1"/>
  <c r="B104" i="38" s="1"/>
  <c r="B121" i="38" s="1"/>
  <c r="B138" i="38" s="1"/>
  <c r="B155" i="38" s="1"/>
  <c r="B172" i="38" s="1"/>
  <c r="B37" i="38"/>
  <c r="B54" i="38" s="1"/>
  <c r="B71" i="38" s="1"/>
  <c r="B88" i="38" s="1"/>
  <c r="B105" i="38" s="1"/>
  <c r="B122" i="38" s="1"/>
  <c r="B139" i="38" s="1"/>
  <c r="B156" i="38" s="1"/>
  <c r="B173" i="38" s="1"/>
  <c r="B38" i="38"/>
  <c r="B55" i="38" s="1"/>
  <c r="B72" i="38" s="1"/>
  <c r="B89" i="38" s="1"/>
  <c r="B106" i="38" s="1"/>
  <c r="B123" i="38" s="1"/>
  <c r="B140" i="38" s="1"/>
  <c r="B157" i="38" s="1"/>
  <c r="B174" i="38" s="1"/>
  <c r="B39" i="38"/>
  <c r="B56" i="38" s="1"/>
  <c r="B73" i="38" s="1"/>
  <c r="B90" i="38" s="1"/>
  <c r="B107" i="38" s="1"/>
  <c r="B124" i="38" s="1"/>
  <c r="B141" i="38" s="1"/>
  <c r="B158" i="38" s="1"/>
  <c r="B175" i="38" s="1"/>
  <c r="B41" i="38"/>
  <c r="B58" i="38" s="1"/>
  <c r="B75" i="38" s="1"/>
  <c r="B92" i="38" s="1"/>
  <c r="B109" i="38" s="1"/>
  <c r="B126" i="38" s="1"/>
  <c r="B143" i="38" s="1"/>
  <c r="B160" i="38" s="1"/>
  <c r="B177" i="38" s="1"/>
  <c r="B49" i="38" l="1"/>
  <c r="B40" i="38"/>
  <c r="B57" i="38" s="1"/>
  <c r="B74" i="38" s="1"/>
  <c r="B91" i="38" s="1"/>
  <c r="B108" i="38" s="1"/>
  <c r="B125" i="38" s="1"/>
  <c r="B142" i="38" s="1"/>
  <c r="B159" i="38" s="1"/>
  <c r="B176" i="38" s="1"/>
  <c r="M6" i="52"/>
  <c r="D15" i="52" s="1"/>
  <c r="P6" i="52"/>
  <c r="E127" i="38"/>
  <c r="E59" i="38"/>
  <c r="G76" i="38"/>
  <c r="G59" i="38"/>
  <c r="G110" i="38"/>
  <c r="G127" i="38"/>
  <c r="G161" i="38"/>
  <c r="E110" i="38"/>
  <c r="E42" i="38"/>
  <c r="F110" i="38"/>
  <c r="G93" i="38"/>
  <c r="G144" i="38"/>
  <c r="G178" i="38"/>
  <c r="G42" i="38"/>
  <c r="G25" i="38"/>
  <c r="F161" i="38"/>
  <c r="F127" i="38"/>
  <c r="F93" i="38"/>
  <c r="F144" i="38"/>
  <c r="F59" i="38"/>
  <c r="E161" i="38"/>
  <c r="E93" i="38"/>
  <c r="E25" i="38"/>
  <c r="F42" i="38"/>
  <c r="F76" i="38"/>
  <c r="E178" i="38"/>
  <c r="E144" i="38"/>
  <c r="E76" i="38"/>
  <c r="F178" i="38"/>
  <c r="I11" i="52" l="1"/>
  <c r="J20" i="52"/>
  <c r="G21" i="52"/>
  <c r="E22" i="52"/>
  <c r="H13" i="52"/>
  <c r="L19" i="52"/>
  <c r="F20" i="52"/>
  <c r="K14" i="52"/>
  <c r="B66" i="38"/>
  <c r="J11" i="52"/>
  <c r="L12" i="52"/>
  <c r="F14" i="52"/>
  <c r="F15" i="52"/>
  <c r="I19" i="52"/>
  <c r="G19" i="52"/>
  <c r="H19" i="52"/>
  <c r="J10" i="52"/>
  <c r="J15" i="52"/>
  <c r="L15" i="52"/>
  <c r="F22" i="52"/>
  <c r="I14" i="52"/>
  <c r="I22" i="52"/>
  <c r="H18" i="52"/>
  <c r="D11" i="52"/>
  <c r="J18" i="52"/>
  <c r="E20" i="52"/>
  <c r="L13" i="52"/>
  <c r="F18" i="52"/>
  <c r="I13" i="52"/>
  <c r="G13" i="52"/>
  <c r="H12" i="52"/>
  <c r="K10" i="52"/>
  <c r="K19" i="52"/>
  <c r="K18" i="52"/>
  <c r="D19" i="52"/>
  <c r="D14" i="52"/>
  <c r="D22" i="52"/>
  <c r="D20" i="52"/>
  <c r="H10" i="52"/>
  <c r="H20" i="52"/>
  <c r="G14" i="52"/>
  <c r="G18" i="52"/>
  <c r="G15" i="52"/>
  <c r="I18" i="52"/>
  <c r="K12" i="52"/>
  <c r="K11" i="52"/>
  <c r="K15" i="52"/>
  <c r="D13" i="52"/>
  <c r="D10" i="52"/>
  <c r="D12" i="52"/>
  <c r="H21" i="52"/>
  <c r="H11" i="52"/>
  <c r="H15" i="52"/>
  <c r="H22" i="52"/>
  <c r="H14" i="52"/>
  <c r="G10" i="52"/>
  <c r="G22" i="52"/>
  <c r="I12" i="52"/>
  <c r="I20" i="52"/>
  <c r="I21" i="52"/>
  <c r="I15" i="52"/>
  <c r="F11" i="52"/>
  <c r="F10" i="52"/>
  <c r="F19" i="52"/>
  <c r="F13" i="52"/>
  <c r="L21" i="52"/>
  <c r="L11" i="52"/>
  <c r="L10" i="52"/>
  <c r="E12" i="52"/>
  <c r="E19" i="52"/>
  <c r="E15" i="52"/>
  <c r="E10" i="52"/>
  <c r="E21" i="52"/>
  <c r="J21" i="52"/>
  <c r="J12" i="52"/>
  <c r="J13" i="52"/>
  <c r="K20" i="52"/>
  <c r="K21" i="52"/>
  <c r="J14" i="52"/>
  <c r="J22" i="52"/>
  <c r="E11" i="52"/>
  <c r="L18" i="52"/>
  <c r="L20" i="52"/>
  <c r="L22" i="52"/>
  <c r="F21" i="52"/>
  <c r="G11" i="52"/>
  <c r="G20" i="52"/>
  <c r="J19" i="52"/>
  <c r="E13" i="52"/>
  <c r="E14" i="52"/>
  <c r="E18" i="52"/>
  <c r="L14" i="52"/>
  <c r="F12" i="52"/>
  <c r="I10" i="52"/>
  <c r="I16" i="52" s="1"/>
  <c r="G12" i="52"/>
  <c r="D21" i="52"/>
  <c r="K13" i="52"/>
  <c r="D18" i="52"/>
  <c r="K22" i="52"/>
  <c r="Q6" i="52"/>
  <c r="F25" i="38"/>
  <c r="G196" i="38"/>
  <c r="C182" i="38"/>
  <c r="C181" i="38"/>
  <c r="H40" i="52" l="1"/>
  <c r="F32" i="52"/>
  <c r="J44" i="52"/>
  <c r="O32" i="52"/>
  <c r="I36" i="52"/>
  <c r="E32" i="52"/>
  <c r="N32" i="52"/>
  <c r="P32" i="52" s="1"/>
  <c r="K44" i="52"/>
  <c r="H36" i="52"/>
  <c r="F44" i="52"/>
  <c r="J32" i="52"/>
  <c r="O40" i="52"/>
  <c r="I44" i="52"/>
  <c r="E36" i="52"/>
  <c r="O36" i="52"/>
  <c r="I40" i="52"/>
  <c r="E44" i="52"/>
  <c r="G40" i="52"/>
  <c r="D36" i="52"/>
  <c r="G36" i="52"/>
  <c r="D44" i="52"/>
  <c r="M44" i="52" s="1"/>
  <c r="G32" i="52"/>
  <c r="N44" i="52"/>
  <c r="P44" i="52" s="1"/>
  <c r="K40" i="52"/>
  <c r="H32" i="52"/>
  <c r="F40" i="52"/>
  <c r="J40" i="52"/>
  <c r="H44" i="52"/>
  <c r="F36" i="52"/>
  <c r="J36" i="52"/>
  <c r="O44" i="52"/>
  <c r="I32" i="52"/>
  <c r="E40" i="52"/>
  <c r="G44" i="52"/>
  <c r="L32" i="52"/>
  <c r="N36" i="52"/>
  <c r="D32" i="52"/>
  <c r="K36" i="52"/>
  <c r="L40" i="52"/>
  <c r="K32" i="52"/>
  <c r="L44" i="52"/>
  <c r="N40" i="52"/>
  <c r="L36" i="52"/>
  <c r="D40" i="52"/>
  <c r="D23" i="52"/>
  <c r="L23" i="52"/>
  <c r="G23" i="52"/>
  <c r="K23" i="52"/>
  <c r="D16" i="52"/>
  <c r="J23" i="52"/>
  <c r="J16" i="52"/>
  <c r="E16" i="52"/>
  <c r="E24" i="52" s="1"/>
  <c r="L16" i="52"/>
  <c r="G16" i="52"/>
  <c r="I23" i="52"/>
  <c r="I24" i="52" s="1"/>
  <c r="K16" i="52"/>
  <c r="K24" i="52" s="1"/>
  <c r="F23" i="52"/>
  <c r="E23" i="52"/>
  <c r="F16" i="52"/>
  <c r="F24" i="52" s="1"/>
  <c r="H16" i="52"/>
  <c r="H23" i="52"/>
  <c r="M11" i="52"/>
  <c r="Q11" i="52" s="1"/>
  <c r="B83" i="38"/>
  <c r="M15" i="52"/>
  <c r="Q15" i="52" s="1"/>
  <c r="N51" i="52"/>
  <c r="N37" i="52"/>
  <c r="N46" i="52"/>
  <c r="N43" i="52"/>
  <c r="N48" i="52"/>
  <c r="K37" i="52"/>
  <c r="K33" i="52"/>
  <c r="K49" i="52"/>
  <c r="K38" i="52"/>
  <c r="O45" i="52"/>
  <c r="O37" i="52"/>
  <c r="O38" i="52"/>
  <c r="O34" i="52"/>
  <c r="D50" i="52"/>
  <c r="D35" i="52"/>
  <c r="D39" i="52"/>
  <c r="H43" i="52"/>
  <c r="H49" i="52"/>
  <c r="H34" i="52"/>
  <c r="H41" i="52"/>
  <c r="H37" i="52"/>
  <c r="G47" i="52"/>
  <c r="G43" i="52"/>
  <c r="G45" i="52"/>
  <c r="G41" i="52"/>
  <c r="I45" i="52"/>
  <c r="I41" i="52"/>
  <c r="I46" i="52"/>
  <c r="N49" i="52"/>
  <c r="N47" i="52"/>
  <c r="N41" i="52"/>
  <c r="N35" i="52"/>
  <c r="K50" i="52"/>
  <c r="K34" i="52"/>
  <c r="K46" i="52"/>
  <c r="K41" i="52"/>
  <c r="O51" i="52"/>
  <c r="O42" i="52"/>
  <c r="O52" i="52"/>
  <c r="O50" i="52"/>
  <c r="O48" i="52"/>
  <c r="D46" i="52"/>
  <c r="D38" i="52"/>
  <c r="D34" i="52"/>
  <c r="D52" i="52"/>
  <c r="H33" i="52"/>
  <c r="H45" i="52"/>
  <c r="G37" i="52"/>
  <c r="G38" i="52"/>
  <c r="G48" i="52"/>
  <c r="G42" i="52"/>
  <c r="G49" i="52"/>
  <c r="I42" i="52"/>
  <c r="I35" i="52"/>
  <c r="I37" i="52"/>
  <c r="F38" i="52"/>
  <c r="F42" i="52"/>
  <c r="F43" i="52"/>
  <c r="L43" i="52"/>
  <c r="L45" i="52"/>
  <c r="L48" i="52"/>
  <c r="L39" i="52"/>
  <c r="E42" i="52"/>
  <c r="E47" i="52"/>
  <c r="J48" i="52"/>
  <c r="J37" i="52"/>
  <c r="J42" i="52"/>
  <c r="J34" i="52"/>
  <c r="N45" i="52"/>
  <c r="P45" i="52" s="1"/>
  <c r="N42" i="52"/>
  <c r="N34" i="52"/>
  <c r="N38" i="52"/>
  <c r="K51" i="52"/>
  <c r="K48" i="52"/>
  <c r="K35" i="52"/>
  <c r="K45" i="52"/>
  <c r="K52" i="52"/>
  <c r="O49" i="52"/>
  <c r="O35" i="52"/>
  <c r="N39" i="52"/>
  <c r="K47" i="52"/>
  <c r="O33" i="52"/>
  <c r="D33" i="52"/>
  <c r="D37" i="52"/>
  <c r="H39" i="52"/>
  <c r="G39" i="52"/>
  <c r="I47" i="52"/>
  <c r="F49" i="52"/>
  <c r="E45" i="52"/>
  <c r="J47" i="52"/>
  <c r="H48" i="52"/>
  <c r="I34" i="52"/>
  <c r="F48" i="52"/>
  <c r="E33" i="52"/>
  <c r="J52" i="52"/>
  <c r="J46" i="52"/>
  <c r="K42" i="52"/>
  <c r="I38" i="52"/>
  <c r="F51" i="52"/>
  <c r="L50" i="52"/>
  <c r="L37" i="52"/>
  <c r="E52" i="52"/>
  <c r="E37" i="52"/>
  <c r="E50" i="52"/>
  <c r="J45" i="52"/>
  <c r="N33" i="52"/>
  <c r="O47" i="52"/>
  <c r="O46" i="52"/>
  <c r="D43" i="52"/>
  <c r="D42" i="52"/>
  <c r="H50" i="52"/>
  <c r="H51" i="52"/>
  <c r="H52" i="52"/>
  <c r="H47" i="52"/>
  <c r="G34" i="52"/>
  <c r="G33" i="52"/>
  <c r="I52" i="52"/>
  <c r="I48" i="52"/>
  <c r="I51" i="52"/>
  <c r="I33" i="52"/>
  <c r="F35" i="52"/>
  <c r="F47" i="52"/>
  <c r="F50" i="52"/>
  <c r="F46" i="52"/>
  <c r="L46" i="52"/>
  <c r="L47" i="52"/>
  <c r="L41" i="52"/>
  <c r="L34" i="52"/>
  <c r="E49" i="52"/>
  <c r="E43" i="52"/>
  <c r="J51" i="52"/>
  <c r="J38" i="52"/>
  <c r="J49" i="52"/>
  <c r="J50" i="52"/>
  <c r="J43" i="52"/>
  <c r="O41" i="52"/>
  <c r="H46" i="52"/>
  <c r="H38" i="52"/>
  <c r="H42" i="52"/>
  <c r="I49" i="52"/>
  <c r="I50" i="52"/>
  <c r="I43" i="52"/>
  <c r="F52" i="52"/>
  <c r="F45" i="52"/>
  <c r="F34" i="52"/>
  <c r="F37" i="52"/>
  <c r="L33" i="52"/>
  <c r="L38" i="52"/>
  <c r="E48" i="52"/>
  <c r="E38" i="52"/>
  <c r="E34" i="52"/>
  <c r="J35" i="52"/>
  <c r="J39" i="52"/>
  <c r="N50" i="52"/>
  <c r="K43" i="52"/>
  <c r="O43" i="52"/>
  <c r="D49" i="52"/>
  <c r="D47" i="52"/>
  <c r="G46" i="52"/>
  <c r="G50" i="52"/>
  <c r="G35" i="52"/>
  <c r="I39" i="52"/>
  <c r="F33" i="52"/>
  <c r="F39" i="52"/>
  <c r="L49" i="52"/>
  <c r="L42" i="52"/>
  <c r="L35" i="52"/>
  <c r="E39" i="52"/>
  <c r="E46" i="52"/>
  <c r="E41" i="52"/>
  <c r="E51" i="52"/>
  <c r="J33" i="52"/>
  <c r="N52" i="52"/>
  <c r="K39" i="52"/>
  <c r="O39" i="52"/>
  <c r="D45" i="52"/>
  <c r="D41" i="52"/>
  <c r="D48" i="52"/>
  <c r="D51" i="52"/>
  <c r="H35" i="52"/>
  <c r="G51" i="52"/>
  <c r="G52" i="52"/>
  <c r="F41" i="52"/>
  <c r="L51" i="52"/>
  <c r="L52" i="52"/>
  <c r="E35" i="52"/>
  <c r="J41" i="52"/>
  <c r="M18" i="52"/>
  <c r="Q18" i="52" s="1"/>
  <c r="M13" i="52"/>
  <c r="Q13" i="52" s="1"/>
  <c r="M19" i="52"/>
  <c r="Q19" i="52" s="1"/>
  <c r="M20" i="52"/>
  <c r="Q20" i="52" s="1"/>
  <c r="M14" i="52"/>
  <c r="Q14" i="52" s="1"/>
  <c r="M22" i="52"/>
  <c r="Q22" i="52" s="1"/>
  <c r="M10" i="52"/>
  <c r="M21" i="52"/>
  <c r="Q21" i="52" s="1"/>
  <c r="M12" i="52"/>
  <c r="Q12" i="52" s="1"/>
  <c r="D59" i="38"/>
  <c r="M32" i="52" l="1"/>
  <c r="H24" i="52"/>
  <c r="M40" i="52"/>
  <c r="P36" i="52"/>
  <c r="J24" i="52"/>
  <c r="M36" i="52"/>
  <c r="Q36" i="52" s="1"/>
  <c r="P40" i="52"/>
  <c r="Q32" i="52"/>
  <c r="G24" i="52"/>
  <c r="L24" i="52"/>
  <c r="D24" i="52"/>
  <c r="Q44" i="52"/>
  <c r="F53" i="52"/>
  <c r="L53" i="52"/>
  <c r="K53" i="52"/>
  <c r="N53" i="52"/>
  <c r="O53" i="52"/>
  <c r="D53" i="52"/>
  <c r="E53" i="52"/>
  <c r="H53" i="52"/>
  <c r="J53" i="52"/>
  <c r="I53" i="52"/>
  <c r="G53" i="52"/>
  <c r="M23" i="52"/>
  <c r="Q23" i="52" s="1"/>
  <c r="M16" i="52"/>
  <c r="P49" i="52"/>
  <c r="P50" i="52"/>
  <c r="B100" i="38"/>
  <c r="P46" i="52"/>
  <c r="M43" i="52"/>
  <c r="P39" i="52"/>
  <c r="P43" i="52"/>
  <c r="P38" i="52"/>
  <c r="P33" i="52"/>
  <c r="M41" i="52"/>
  <c r="M38" i="52"/>
  <c r="M39" i="52"/>
  <c r="Q10" i="52"/>
  <c r="M35" i="52"/>
  <c r="M51" i="52"/>
  <c r="P42" i="52"/>
  <c r="M50" i="52"/>
  <c r="M37" i="52"/>
  <c r="M49" i="52"/>
  <c r="P52" i="52"/>
  <c r="M34" i="52"/>
  <c r="P47" i="52"/>
  <c r="P37" i="52"/>
  <c r="M47" i="52"/>
  <c r="M52" i="52"/>
  <c r="P48" i="52"/>
  <c r="P35" i="52"/>
  <c r="P51" i="52"/>
  <c r="M42" i="52"/>
  <c r="M46" i="52"/>
  <c r="M48" i="52"/>
  <c r="P34" i="52"/>
  <c r="P41" i="52"/>
  <c r="M45" i="52"/>
  <c r="Q45" i="52" s="1"/>
  <c r="Q16" i="52" l="1"/>
  <c r="Q24" i="52" s="1"/>
  <c r="M24" i="52"/>
  <c r="P53" i="52"/>
  <c r="Q42" i="52"/>
  <c r="Q50" i="52"/>
  <c r="Q49" i="52"/>
  <c r="B117" i="38"/>
  <c r="Q35" i="52"/>
  <c r="Q48" i="52"/>
  <c r="Q47" i="52"/>
  <c r="Q38" i="52"/>
  <c r="Q46" i="52"/>
  <c r="Q43" i="52"/>
  <c r="Q52" i="52"/>
  <c r="Q34" i="52"/>
  <c r="Q37" i="52"/>
  <c r="Q39" i="52"/>
  <c r="Q51" i="52"/>
  <c r="Q41" i="52"/>
  <c r="D76" i="38"/>
  <c r="D127" i="38"/>
  <c r="B134" i="38" l="1"/>
  <c r="D110" i="38"/>
  <c r="D42" i="38"/>
  <c r="D93" i="38"/>
  <c r="D144" i="38"/>
  <c r="B151" i="38" l="1"/>
  <c r="E196" i="38"/>
  <c r="G192" i="38" l="1"/>
  <c r="B168" i="38"/>
  <c r="D192" i="38" s="1"/>
  <c r="L5" i="49" s="1"/>
  <c r="L6" i="49" s="1"/>
  <c r="D161" i="38"/>
  <c r="D25" i="38"/>
  <c r="D178" i="38"/>
  <c r="G191" i="38" l="1"/>
  <c r="F190" i="38"/>
  <c r="D188" i="38"/>
  <c r="H5" i="49" s="1"/>
  <c r="H6" i="49" s="1"/>
  <c r="F186" i="38"/>
  <c r="E188" i="38"/>
  <c r="G27" i="48" s="1"/>
  <c r="G27" i="50" s="1"/>
  <c r="G187" i="38"/>
  <c r="G189" i="38"/>
  <c r="F189" i="38"/>
  <c r="G186" i="38"/>
  <c r="F187" i="38"/>
  <c r="F193" i="38"/>
  <c r="D190" i="38"/>
  <c r="J5" i="49" s="1"/>
  <c r="J6" i="49" s="1"/>
  <c r="G188" i="38"/>
  <c r="D186" i="38"/>
  <c r="F5" i="49" s="1"/>
  <c r="F6" i="49" s="1"/>
  <c r="G190" i="38"/>
  <c r="F188" i="38"/>
  <c r="E189" i="38"/>
  <c r="H27" i="48" s="1"/>
  <c r="E190" i="38"/>
  <c r="I27" i="48" s="1"/>
  <c r="E186" i="38"/>
  <c r="E27" i="48" s="1"/>
  <c r="D191" i="38"/>
  <c r="K5" i="49" s="1"/>
  <c r="K6" i="49" s="1"/>
  <c r="E191" i="38"/>
  <c r="J27" i="48" s="1"/>
  <c r="E192" i="38"/>
  <c r="K27" i="48" s="1"/>
  <c r="F192" i="38"/>
  <c r="D189" i="38"/>
  <c r="I5" i="49" s="1"/>
  <c r="I6" i="49" s="1"/>
  <c r="D187" i="38"/>
  <c r="G5" i="49" s="1"/>
  <c r="G6" i="49" s="1"/>
  <c r="F191" i="38"/>
  <c r="E187" i="38"/>
  <c r="F27" i="48" s="1"/>
  <c r="L192" i="38"/>
  <c r="J192" i="38"/>
  <c r="K29" i="48" s="1"/>
  <c r="G193" i="38"/>
  <c r="G194" i="38"/>
  <c r="D193" i="38"/>
  <c r="N5" i="49" s="1"/>
  <c r="N6" i="49" s="1"/>
  <c r="D194" i="38"/>
  <c r="O5" i="49" s="1"/>
  <c r="O6" i="49" s="1"/>
  <c r="I184" i="38"/>
  <c r="K194" i="38"/>
  <c r="K184" i="38"/>
  <c r="L188" i="38"/>
  <c r="K191" i="38"/>
  <c r="K188" i="38"/>
  <c r="K185" i="38"/>
  <c r="L191" i="38"/>
  <c r="L184" i="38"/>
  <c r="I187" i="38"/>
  <c r="F185" i="38"/>
  <c r="G184" i="38"/>
  <c r="J191" i="38"/>
  <c r="J29" i="48" s="1"/>
  <c r="G185" i="38"/>
  <c r="I186" i="38"/>
  <c r="E185" i="38"/>
  <c r="D27" i="48" s="1"/>
  <c r="J184" i="38"/>
  <c r="J186" i="38"/>
  <c r="E29" i="48" s="1"/>
  <c r="D185" i="38"/>
  <c r="E5" i="49" s="1"/>
  <c r="E6" i="49" s="1"/>
  <c r="D184" i="38"/>
  <c r="D5" i="49" s="1"/>
  <c r="D6" i="49" s="1"/>
  <c r="J185" i="38"/>
  <c r="D29" i="48" s="1"/>
  <c r="I190" i="38"/>
  <c r="E194" i="38"/>
  <c r="N27" i="48" s="1"/>
  <c r="K186" i="38"/>
  <c r="L190" i="38"/>
  <c r="K187" i="38"/>
  <c r="F184" i="38"/>
  <c r="J190" i="38"/>
  <c r="I29" i="48" s="1"/>
  <c r="L185" i="38"/>
  <c r="I193" i="38"/>
  <c r="K193" i="38"/>
  <c r="I191" i="38"/>
  <c r="L193" i="38"/>
  <c r="L187" i="38"/>
  <c r="J194" i="38"/>
  <c r="N29" i="48" s="1"/>
  <c r="J188" i="38"/>
  <c r="G29" i="48" s="1"/>
  <c r="J189" i="38"/>
  <c r="H29" i="48" s="1"/>
  <c r="L194" i="38"/>
  <c r="K192" i="38"/>
  <c r="E193" i="38"/>
  <c r="M27" i="48" s="1"/>
  <c r="J193" i="38"/>
  <c r="M29" i="48" s="1"/>
  <c r="F194" i="38"/>
  <c r="I194" i="38"/>
  <c r="K190" i="38"/>
  <c r="I192" i="38"/>
  <c r="K189" i="38"/>
  <c r="J187" i="38"/>
  <c r="F29" i="48" s="1"/>
  <c r="I189" i="38"/>
  <c r="L189" i="38"/>
  <c r="L186" i="38"/>
  <c r="I185" i="38"/>
  <c r="I188" i="38"/>
  <c r="E184" i="38"/>
  <c r="D196" i="38"/>
  <c r="I28" i="48" l="1"/>
  <c r="F28" i="48"/>
  <c r="F28" i="50" s="1"/>
  <c r="J28" i="48"/>
  <c r="J28" i="58" s="1"/>
  <c r="H28" i="48"/>
  <c r="H28" i="58" s="1"/>
  <c r="E28" i="48"/>
  <c r="E28" i="50" s="1"/>
  <c r="G27" i="58"/>
  <c r="G27" i="53"/>
  <c r="G28" i="48"/>
  <c r="G28" i="53" s="1"/>
  <c r="J27" i="53"/>
  <c r="J27" i="58"/>
  <c r="J27" i="50"/>
  <c r="H27" i="53"/>
  <c r="H27" i="50"/>
  <c r="H27" i="58"/>
  <c r="F27" i="58"/>
  <c r="F27" i="53"/>
  <c r="F27" i="50"/>
  <c r="E27" i="50"/>
  <c r="E27" i="58"/>
  <c r="E27" i="53"/>
  <c r="K28" i="48"/>
  <c r="K28" i="50" s="1"/>
  <c r="K27" i="53"/>
  <c r="K27" i="58"/>
  <c r="K27" i="50"/>
  <c r="I27" i="50"/>
  <c r="I27" i="58"/>
  <c r="I27" i="53"/>
  <c r="E29" i="58"/>
  <c r="E29" i="53"/>
  <c r="E29" i="50"/>
  <c r="H29" i="53"/>
  <c r="H29" i="58"/>
  <c r="H29" i="50"/>
  <c r="J29" i="53"/>
  <c r="J29" i="58"/>
  <c r="J29" i="50"/>
  <c r="I29" i="53"/>
  <c r="I29" i="58"/>
  <c r="I29" i="50"/>
  <c r="D27" i="50"/>
  <c r="D27" i="53"/>
  <c r="D27" i="58"/>
  <c r="K29" i="53"/>
  <c r="K29" i="50"/>
  <c r="K29" i="58"/>
  <c r="I28" i="53"/>
  <c r="I28" i="58"/>
  <c r="I28" i="50"/>
  <c r="M29" i="53"/>
  <c r="M29" i="58"/>
  <c r="M29" i="50"/>
  <c r="D29" i="53"/>
  <c r="D29" i="58"/>
  <c r="D29" i="50"/>
  <c r="M27" i="58"/>
  <c r="M27" i="53"/>
  <c r="M27" i="50"/>
  <c r="G29" i="53"/>
  <c r="G29" i="50"/>
  <c r="G29" i="58"/>
  <c r="F29" i="50"/>
  <c r="F29" i="53"/>
  <c r="F29" i="58"/>
  <c r="N29" i="53"/>
  <c r="N29" i="50"/>
  <c r="N29" i="58"/>
  <c r="N27" i="53"/>
  <c r="N27" i="58"/>
  <c r="N27" i="50"/>
  <c r="L195" i="38"/>
  <c r="M28" i="48"/>
  <c r="C27" i="48"/>
  <c r="E195" i="38"/>
  <c r="F196" i="38" s="1"/>
  <c r="O29" i="48"/>
  <c r="I195" i="38"/>
  <c r="G195" i="38"/>
  <c r="N28" i="48"/>
  <c r="C29" i="48"/>
  <c r="J195" i="38"/>
  <c r="O27" i="48"/>
  <c r="D195" i="38"/>
  <c r="C187" i="38" s="1"/>
  <c r="C28" i="48"/>
  <c r="F195" i="38"/>
  <c r="D28" i="48"/>
  <c r="K195" i="38"/>
  <c r="P5" i="49"/>
  <c r="P6" i="49"/>
  <c r="M6" i="49"/>
  <c r="M5" i="49"/>
  <c r="G7" i="49" l="1"/>
  <c r="F54" i="50"/>
  <c r="F28" i="58"/>
  <c r="G28" i="50"/>
  <c r="J28" i="50"/>
  <c r="J28" i="53"/>
  <c r="F28" i="53"/>
  <c r="H28" i="50"/>
  <c r="H28" i="53"/>
  <c r="E28" i="58"/>
  <c r="E28" i="53"/>
  <c r="K28" i="58"/>
  <c r="G28" i="58"/>
  <c r="K28" i="53"/>
  <c r="O27" i="53"/>
  <c r="O29" i="58"/>
  <c r="O29" i="50"/>
  <c r="D28" i="53"/>
  <c r="D28" i="50"/>
  <c r="D28" i="58"/>
  <c r="C27" i="58"/>
  <c r="C27" i="50"/>
  <c r="L27" i="50" s="1"/>
  <c r="C27" i="53"/>
  <c r="L27" i="53" s="1"/>
  <c r="M28" i="53"/>
  <c r="M28" i="58"/>
  <c r="M28" i="50"/>
  <c r="N28" i="53"/>
  <c r="N28" i="58"/>
  <c r="N28" i="50"/>
  <c r="C28" i="58"/>
  <c r="C28" i="53"/>
  <c r="C28" i="50"/>
  <c r="C29" i="53"/>
  <c r="L29" i="53" s="1"/>
  <c r="C29" i="50"/>
  <c r="L29" i="50" s="1"/>
  <c r="C29" i="58"/>
  <c r="L29" i="58" s="1"/>
  <c r="O27" i="50"/>
  <c r="O27" i="58"/>
  <c r="O29" i="53"/>
  <c r="C189" i="38"/>
  <c r="C193" i="38"/>
  <c r="N7" i="49" s="1"/>
  <c r="C192" i="38"/>
  <c r="C185" i="38"/>
  <c r="C186" i="38"/>
  <c r="C194" i="38"/>
  <c r="C188" i="38"/>
  <c r="C190" i="38"/>
  <c r="C184" i="38"/>
  <c r="C191" i="38"/>
  <c r="L28" i="48"/>
  <c r="L27" i="48"/>
  <c r="L29" i="48"/>
  <c r="P29" i="48" s="1"/>
  <c r="O28" i="48"/>
  <c r="Q5" i="49"/>
  <c r="Q6" i="49"/>
  <c r="B115" i="43"/>
  <c r="C115" i="43" s="1"/>
  <c r="F30" i="48" s="1"/>
  <c r="N23" i="49" l="1"/>
  <c r="N21" i="49"/>
  <c r="N19" i="49"/>
  <c r="N15" i="49"/>
  <c r="N13" i="49"/>
  <c r="N11" i="49"/>
  <c r="N52" i="49"/>
  <c r="N50" i="49"/>
  <c r="N48" i="49"/>
  <c r="N46" i="49"/>
  <c r="N44" i="49"/>
  <c r="N42" i="49"/>
  <c r="N40" i="49"/>
  <c r="N38" i="49"/>
  <c r="N36" i="49"/>
  <c r="N34" i="49"/>
  <c r="N22" i="49"/>
  <c r="N12" i="49"/>
  <c r="N47" i="49"/>
  <c r="N39" i="49"/>
  <c r="N51" i="49"/>
  <c r="N20" i="49"/>
  <c r="N53" i="49"/>
  <c r="N45" i="49"/>
  <c r="N37" i="49"/>
  <c r="N16" i="49"/>
  <c r="N43" i="49"/>
  <c r="N35" i="49"/>
  <c r="N14" i="49"/>
  <c r="N49" i="49"/>
  <c r="N41" i="49"/>
  <c r="N33" i="49"/>
  <c r="D7" i="49"/>
  <c r="C54" i="50"/>
  <c r="F7" i="49"/>
  <c r="E54" i="50"/>
  <c r="I7" i="49"/>
  <c r="H54" i="50"/>
  <c r="K7" i="49"/>
  <c r="J54" i="50"/>
  <c r="J7" i="49"/>
  <c r="I54" i="50"/>
  <c r="E7" i="49"/>
  <c r="D54" i="50"/>
  <c r="O7" i="49"/>
  <c r="N54" i="50"/>
  <c r="H7" i="49"/>
  <c r="G54" i="50"/>
  <c r="L7" i="49"/>
  <c r="K54" i="50"/>
  <c r="G50" i="49"/>
  <c r="G46" i="49"/>
  <c r="G42" i="49"/>
  <c r="G38" i="49"/>
  <c r="G34" i="49"/>
  <c r="G22" i="49"/>
  <c r="G16" i="49"/>
  <c r="G53" i="49"/>
  <c r="G49" i="49"/>
  <c r="G45" i="49"/>
  <c r="G41" i="49"/>
  <c r="G37" i="49"/>
  <c r="G33" i="49"/>
  <c r="G21" i="49"/>
  <c r="G52" i="49"/>
  <c r="G48" i="49"/>
  <c r="G44" i="49"/>
  <c r="G40" i="49"/>
  <c r="G36" i="49"/>
  <c r="G24" i="49"/>
  <c r="G20" i="49"/>
  <c r="G39" i="49"/>
  <c r="G15" i="49"/>
  <c r="G11" i="49"/>
  <c r="G23" i="49"/>
  <c r="G51" i="49"/>
  <c r="G35" i="49"/>
  <c r="G43" i="49"/>
  <c r="G19" i="49"/>
  <c r="G14" i="49"/>
  <c r="G12" i="49"/>
  <c r="G47" i="49"/>
  <c r="G13" i="49"/>
  <c r="L28" i="58"/>
  <c r="B117" i="43"/>
  <c r="C117" i="43" s="1"/>
  <c r="H30" i="48" s="1"/>
  <c r="H30" i="50" s="1"/>
  <c r="O28" i="58"/>
  <c r="P29" i="50"/>
  <c r="P29" i="58"/>
  <c r="P27" i="48"/>
  <c r="F30" i="53"/>
  <c r="F30" i="50"/>
  <c r="F30" i="58"/>
  <c r="F52" i="48"/>
  <c r="P27" i="53"/>
  <c r="O28" i="53"/>
  <c r="P27" i="50"/>
  <c r="L28" i="50"/>
  <c r="L27" i="58"/>
  <c r="P29" i="53"/>
  <c r="L28" i="53"/>
  <c r="O28" i="50"/>
  <c r="B120" i="43"/>
  <c r="C120" i="43" s="1"/>
  <c r="K30" i="48" s="1"/>
  <c r="P7" i="49"/>
  <c r="B121" i="43"/>
  <c r="C121" i="43" s="1"/>
  <c r="M30" i="48" s="1"/>
  <c r="B114" i="43"/>
  <c r="C114" i="43" s="1"/>
  <c r="E30" i="48" s="1"/>
  <c r="B113" i="43"/>
  <c r="C113" i="43" s="1"/>
  <c r="D30" i="48" s="1"/>
  <c r="B116" i="43"/>
  <c r="C116" i="43" s="1"/>
  <c r="G30" i="48" s="1"/>
  <c r="B122" i="43"/>
  <c r="C122" i="43" s="1"/>
  <c r="N30" i="48" s="1"/>
  <c r="B119" i="43"/>
  <c r="C119" i="43" s="1"/>
  <c r="J30" i="48" s="1"/>
  <c r="B118" i="43"/>
  <c r="C118" i="43" s="1"/>
  <c r="I30" i="48" s="1"/>
  <c r="C195" i="38"/>
  <c r="B112" i="43"/>
  <c r="C112" i="43" s="1"/>
  <c r="C30" i="48" s="1"/>
  <c r="P28" i="48"/>
  <c r="M7" i="49" l="1"/>
  <c r="K50" i="49"/>
  <c r="K46" i="49"/>
  <c r="K42" i="49"/>
  <c r="K38" i="49"/>
  <c r="K34" i="49"/>
  <c r="K22" i="49"/>
  <c r="K16" i="49"/>
  <c r="K53" i="49"/>
  <c r="K49" i="49"/>
  <c r="K45" i="49"/>
  <c r="K41" i="49"/>
  <c r="K37" i="49"/>
  <c r="K33" i="49"/>
  <c r="J31" i="50" s="1"/>
  <c r="K21" i="49"/>
  <c r="K52" i="49"/>
  <c r="K48" i="49"/>
  <c r="K44" i="49"/>
  <c r="K40" i="49"/>
  <c r="K36" i="49"/>
  <c r="K24" i="49"/>
  <c r="K20" i="49"/>
  <c r="K51" i="49"/>
  <c r="K35" i="49"/>
  <c r="K14" i="49"/>
  <c r="K11" i="49"/>
  <c r="K47" i="49"/>
  <c r="K23" i="49"/>
  <c r="K15" i="49"/>
  <c r="K43" i="49"/>
  <c r="K39" i="49"/>
  <c r="K13" i="49"/>
  <c r="K12" i="49"/>
  <c r="K19" i="49"/>
  <c r="M17" i="53"/>
  <c r="M17" i="58"/>
  <c r="N24" i="49"/>
  <c r="H53" i="49"/>
  <c r="H49" i="49"/>
  <c r="H45" i="49"/>
  <c r="G43" i="58" s="1"/>
  <c r="H41" i="49"/>
  <c r="H37" i="49"/>
  <c r="H33" i="49"/>
  <c r="H21" i="49"/>
  <c r="H15" i="49"/>
  <c r="H52" i="49"/>
  <c r="H48" i="49"/>
  <c r="H44" i="49"/>
  <c r="H40" i="49"/>
  <c r="H36" i="49"/>
  <c r="H24" i="49"/>
  <c r="H20" i="49"/>
  <c r="H51" i="49"/>
  <c r="H47" i="49"/>
  <c r="H43" i="49"/>
  <c r="H39" i="49"/>
  <c r="H35" i="49"/>
  <c r="H23" i="49"/>
  <c r="H19" i="49"/>
  <c r="H46" i="49"/>
  <c r="H22" i="49"/>
  <c r="H16" i="49"/>
  <c r="H14" i="49"/>
  <c r="H42" i="49"/>
  <c r="H13" i="49"/>
  <c r="H38" i="49"/>
  <c r="H12" i="49"/>
  <c r="H50" i="49"/>
  <c r="H34" i="49"/>
  <c r="H11" i="49"/>
  <c r="M13" i="53"/>
  <c r="M13" i="58"/>
  <c r="E52" i="49"/>
  <c r="E48" i="49"/>
  <c r="E44" i="49"/>
  <c r="E40" i="49"/>
  <c r="E36" i="49"/>
  <c r="E24" i="49"/>
  <c r="E20" i="49"/>
  <c r="E14" i="49"/>
  <c r="E51" i="49"/>
  <c r="E47" i="49"/>
  <c r="E43" i="49"/>
  <c r="E39" i="49"/>
  <c r="E35" i="49"/>
  <c r="E23" i="49"/>
  <c r="E19" i="49"/>
  <c r="E50" i="49"/>
  <c r="E46" i="49"/>
  <c r="E42" i="49"/>
  <c r="E38" i="49"/>
  <c r="E34" i="49"/>
  <c r="E22" i="49"/>
  <c r="E41" i="49"/>
  <c r="E13" i="49"/>
  <c r="E53" i="49"/>
  <c r="E37" i="49"/>
  <c r="E12" i="49"/>
  <c r="E49" i="49"/>
  <c r="E33" i="49"/>
  <c r="E11" i="49"/>
  <c r="E45" i="49"/>
  <c r="D43" i="50" s="1"/>
  <c r="E21" i="49"/>
  <c r="E16" i="49"/>
  <c r="E15" i="49"/>
  <c r="F51" i="49"/>
  <c r="F47" i="49"/>
  <c r="F43" i="49"/>
  <c r="F39" i="49"/>
  <c r="F35" i="49"/>
  <c r="F23" i="49"/>
  <c r="F19" i="49"/>
  <c r="F50" i="49"/>
  <c r="F46" i="49"/>
  <c r="F42" i="49"/>
  <c r="F38" i="49"/>
  <c r="F34" i="49"/>
  <c r="F22" i="49"/>
  <c r="F16" i="49"/>
  <c r="F53" i="49"/>
  <c r="F49" i="49"/>
  <c r="F45" i="49"/>
  <c r="F41" i="49"/>
  <c r="F37" i="49"/>
  <c r="E35" i="53" s="1"/>
  <c r="F33" i="49"/>
  <c r="F21" i="49"/>
  <c r="F48" i="49"/>
  <c r="F24" i="49"/>
  <c r="F14" i="49"/>
  <c r="F12" i="49"/>
  <c r="F44" i="49"/>
  <c r="F20" i="49"/>
  <c r="F15" i="49"/>
  <c r="F11" i="49"/>
  <c r="F52" i="49"/>
  <c r="F36" i="49"/>
  <c r="F13" i="49"/>
  <c r="F40" i="49"/>
  <c r="L53" i="49"/>
  <c r="L49" i="49"/>
  <c r="L45" i="49"/>
  <c r="L41" i="49"/>
  <c r="L37" i="49"/>
  <c r="L33" i="49"/>
  <c r="K31" i="53" s="1"/>
  <c r="L21" i="49"/>
  <c r="L15" i="49"/>
  <c r="L52" i="49"/>
  <c r="L48" i="49"/>
  <c r="L44" i="49"/>
  <c r="L40" i="49"/>
  <c r="L36" i="49"/>
  <c r="L24" i="49"/>
  <c r="L20" i="49"/>
  <c r="L51" i="49"/>
  <c r="L47" i="49"/>
  <c r="L43" i="49"/>
  <c r="L39" i="49"/>
  <c r="L35" i="49"/>
  <c r="L23" i="49"/>
  <c r="L19" i="49"/>
  <c r="L42" i="49"/>
  <c r="L16" i="49"/>
  <c r="L50" i="49"/>
  <c r="L12" i="49"/>
  <c r="L38" i="49"/>
  <c r="L13" i="49"/>
  <c r="L46" i="49"/>
  <c r="L22" i="49"/>
  <c r="L14" i="49"/>
  <c r="L11" i="49"/>
  <c r="L34" i="49"/>
  <c r="O23" i="49"/>
  <c r="P23" i="49" s="1"/>
  <c r="O21" i="49"/>
  <c r="P21" i="49" s="1"/>
  <c r="O19" i="49"/>
  <c r="O15" i="49"/>
  <c r="O13" i="49"/>
  <c r="P13" i="49" s="1"/>
  <c r="O11" i="49"/>
  <c r="P11" i="49" s="1"/>
  <c r="O52" i="49"/>
  <c r="O50" i="49"/>
  <c r="O48" i="49"/>
  <c r="O46" i="49"/>
  <c r="O44" i="49"/>
  <c r="O42" i="49"/>
  <c r="O40" i="49"/>
  <c r="O38" i="49"/>
  <c r="O36" i="49"/>
  <c r="O34" i="49"/>
  <c r="O22" i="49"/>
  <c r="P22" i="49" s="1"/>
  <c r="O20" i="49"/>
  <c r="P20" i="49" s="1"/>
  <c r="O16" i="49"/>
  <c r="P16" i="49" s="1"/>
  <c r="O14" i="49"/>
  <c r="O12" i="49"/>
  <c r="P12" i="49" s="1"/>
  <c r="O53" i="49"/>
  <c r="O51" i="49"/>
  <c r="O49" i="49"/>
  <c r="O47" i="49"/>
  <c r="O45" i="49"/>
  <c r="O43" i="49"/>
  <c r="O41" i="49"/>
  <c r="O39" i="49"/>
  <c r="O37" i="49"/>
  <c r="O35" i="49"/>
  <c r="O33" i="49"/>
  <c r="L54" i="50"/>
  <c r="M14" i="58"/>
  <c r="M14" i="53"/>
  <c r="M18" i="58"/>
  <c r="M18" i="53"/>
  <c r="M10" i="58"/>
  <c r="M10" i="53"/>
  <c r="M9" i="53"/>
  <c r="M9" i="58"/>
  <c r="N17" i="49"/>
  <c r="M19" i="53"/>
  <c r="M19" i="58"/>
  <c r="O54" i="50"/>
  <c r="J51" i="49"/>
  <c r="J47" i="49"/>
  <c r="J43" i="49"/>
  <c r="J39" i="49"/>
  <c r="J35" i="49"/>
  <c r="J23" i="49"/>
  <c r="J19" i="49"/>
  <c r="J13" i="49"/>
  <c r="J50" i="49"/>
  <c r="J46" i="49"/>
  <c r="J42" i="49"/>
  <c r="J38" i="49"/>
  <c r="J34" i="49"/>
  <c r="J22" i="49"/>
  <c r="J16" i="49"/>
  <c r="J53" i="49"/>
  <c r="J49" i="49"/>
  <c r="J45" i="49"/>
  <c r="J41" i="49"/>
  <c r="J37" i="49"/>
  <c r="J33" i="49"/>
  <c r="I31" i="53" s="1"/>
  <c r="J21" i="49"/>
  <c r="J44" i="49"/>
  <c r="J20" i="49"/>
  <c r="J12" i="49"/>
  <c r="J36" i="49"/>
  <c r="J40" i="49"/>
  <c r="J14" i="49"/>
  <c r="J11" i="49"/>
  <c r="J52" i="49"/>
  <c r="J15" i="49"/>
  <c r="J48" i="49"/>
  <c r="J24" i="49"/>
  <c r="I52" i="49"/>
  <c r="I48" i="49"/>
  <c r="I44" i="49"/>
  <c r="I40" i="49"/>
  <c r="I36" i="49"/>
  <c r="I24" i="49"/>
  <c r="I20" i="49"/>
  <c r="I14" i="49"/>
  <c r="I51" i="49"/>
  <c r="I47" i="49"/>
  <c r="I43" i="49"/>
  <c r="I39" i="49"/>
  <c r="I35" i="49"/>
  <c r="I23" i="49"/>
  <c r="I19" i="49"/>
  <c r="I50" i="49"/>
  <c r="I46" i="49"/>
  <c r="I42" i="49"/>
  <c r="I38" i="49"/>
  <c r="I34" i="49"/>
  <c r="I22" i="49"/>
  <c r="I53" i="49"/>
  <c r="I37" i="49"/>
  <c r="I13" i="49"/>
  <c r="I45" i="49"/>
  <c r="I11" i="49"/>
  <c r="I49" i="49"/>
  <c r="I33" i="49"/>
  <c r="I16" i="49"/>
  <c r="I12" i="49"/>
  <c r="I21" i="49"/>
  <c r="I41" i="49"/>
  <c r="H39" i="53" s="1"/>
  <c r="I15" i="49"/>
  <c r="D53" i="49"/>
  <c r="D49" i="49"/>
  <c r="D45" i="49"/>
  <c r="C43" i="53" s="1"/>
  <c r="D41" i="49"/>
  <c r="D37" i="49"/>
  <c r="D33" i="49"/>
  <c r="D21" i="49"/>
  <c r="D15" i="49"/>
  <c r="D52" i="49"/>
  <c r="D48" i="49"/>
  <c r="D44" i="49"/>
  <c r="D40" i="49"/>
  <c r="D36" i="49"/>
  <c r="D24" i="49"/>
  <c r="D20" i="49"/>
  <c r="D51" i="49"/>
  <c r="D47" i="49"/>
  <c r="D43" i="49"/>
  <c r="D39" i="49"/>
  <c r="D35" i="49"/>
  <c r="D23" i="49"/>
  <c r="D19" i="49"/>
  <c r="D50" i="49"/>
  <c r="D34" i="49"/>
  <c r="D16" i="49"/>
  <c r="D42" i="49"/>
  <c r="D46" i="49"/>
  <c r="D22" i="49"/>
  <c r="D14" i="49"/>
  <c r="D13" i="49"/>
  <c r="D38" i="49"/>
  <c r="D11" i="49"/>
  <c r="D12" i="49"/>
  <c r="M12" i="58"/>
  <c r="M12" i="53"/>
  <c r="M20" i="58"/>
  <c r="M20" i="53"/>
  <c r="M11" i="53"/>
  <c r="M11" i="58"/>
  <c r="M21" i="53"/>
  <c r="M21" i="58"/>
  <c r="N35" i="50"/>
  <c r="M43" i="58"/>
  <c r="G39" i="58"/>
  <c r="M50" i="50"/>
  <c r="H30" i="53"/>
  <c r="H13" i="54" s="1"/>
  <c r="H30" i="58"/>
  <c r="P28" i="58"/>
  <c r="H52" i="48"/>
  <c r="M30" i="53"/>
  <c r="M13" i="54" s="1"/>
  <c r="M30" i="50"/>
  <c r="M30" i="58"/>
  <c r="M52" i="48"/>
  <c r="F13" i="54"/>
  <c r="G30" i="53"/>
  <c r="G30" i="58"/>
  <c r="G30" i="50"/>
  <c r="G52" i="48"/>
  <c r="J30" i="53"/>
  <c r="J30" i="58"/>
  <c r="J30" i="50"/>
  <c r="J52" i="48"/>
  <c r="D30" i="58"/>
  <c r="D30" i="53"/>
  <c r="D13" i="54" s="1"/>
  <c r="D30" i="50"/>
  <c r="D52" i="48"/>
  <c r="K30" i="53"/>
  <c r="K13" i="54" s="1"/>
  <c r="K30" i="58"/>
  <c r="K30" i="50"/>
  <c r="K52" i="48"/>
  <c r="C52" i="48"/>
  <c r="C30" i="53"/>
  <c r="C13" i="54" s="1"/>
  <c r="C30" i="58"/>
  <c r="C30" i="50"/>
  <c r="E30" i="53"/>
  <c r="E13" i="54" s="1"/>
  <c r="E30" i="58"/>
  <c r="E30" i="50"/>
  <c r="E52" i="48"/>
  <c r="N30" i="53"/>
  <c r="N13" i="54" s="1"/>
  <c r="N30" i="58"/>
  <c r="N30" i="50"/>
  <c r="N52" i="48"/>
  <c r="I30" i="53"/>
  <c r="I30" i="50"/>
  <c r="I30" i="58"/>
  <c r="I52" i="48"/>
  <c r="P28" i="50"/>
  <c r="P28" i="53"/>
  <c r="P27" i="58"/>
  <c r="Q7" i="49"/>
  <c r="C123" i="43"/>
  <c r="O30" i="48"/>
  <c r="O52" i="48" s="1"/>
  <c r="L30" i="48"/>
  <c r="L52" i="48" s="1"/>
  <c r="B123" i="43"/>
  <c r="J31" i="58" l="1"/>
  <c r="G43" i="53"/>
  <c r="D43" i="58"/>
  <c r="K31" i="58"/>
  <c r="J31" i="53"/>
  <c r="G43" i="50"/>
  <c r="N25" i="49"/>
  <c r="M15" i="53"/>
  <c r="M22" i="58"/>
  <c r="H39" i="50"/>
  <c r="M15" i="58"/>
  <c r="N14" i="53"/>
  <c r="O14" i="53" s="1"/>
  <c r="N14" i="58"/>
  <c r="O14" i="58" s="1"/>
  <c r="N17" i="58"/>
  <c r="O17" i="58" s="1"/>
  <c r="N17" i="53"/>
  <c r="O24" i="49"/>
  <c r="N22" i="53" s="1"/>
  <c r="M9" i="54"/>
  <c r="N12" i="53"/>
  <c r="O12" i="53" s="1"/>
  <c r="N12" i="58"/>
  <c r="O12" i="58" s="1"/>
  <c r="M8" i="54"/>
  <c r="N18" i="53"/>
  <c r="O18" i="53" s="1"/>
  <c r="N18" i="58"/>
  <c r="O18" i="58" s="1"/>
  <c r="N9" i="58"/>
  <c r="N9" i="53"/>
  <c r="O17" i="49"/>
  <c r="N19" i="58"/>
  <c r="O19" i="58" s="1"/>
  <c r="N19" i="53"/>
  <c r="O19" i="53" s="1"/>
  <c r="P19" i="49"/>
  <c r="N13" i="58"/>
  <c r="O13" i="58" s="1"/>
  <c r="N13" i="53"/>
  <c r="O13" i="53" s="1"/>
  <c r="P14" i="49"/>
  <c r="P54" i="50"/>
  <c r="N10" i="53"/>
  <c r="O10" i="53" s="1"/>
  <c r="N10" i="58"/>
  <c r="O10" i="58" s="1"/>
  <c r="N20" i="53"/>
  <c r="O20" i="53" s="1"/>
  <c r="N20" i="58"/>
  <c r="O20" i="58" s="1"/>
  <c r="N11" i="58"/>
  <c r="O11" i="58" s="1"/>
  <c r="N11" i="53"/>
  <c r="O11" i="53" s="1"/>
  <c r="N21" i="58"/>
  <c r="O21" i="58" s="1"/>
  <c r="N21" i="53"/>
  <c r="O21" i="53" s="1"/>
  <c r="P15" i="49"/>
  <c r="M22" i="53"/>
  <c r="N35" i="58"/>
  <c r="I31" i="58"/>
  <c r="I31" i="50"/>
  <c r="E35" i="58"/>
  <c r="H39" i="58"/>
  <c r="G39" i="53"/>
  <c r="M43" i="50"/>
  <c r="M50" i="58"/>
  <c r="E35" i="50"/>
  <c r="C43" i="58"/>
  <c r="N35" i="53"/>
  <c r="C43" i="50"/>
  <c r="M50" i="53"/>
  <c r="D43" i="53"/>
  <c r="G39" i="50"/>
  <c r="K31" i="50"/>
  <c r="M43" i="53"/>
  <c r="N31" i="53"/>
  <c r="N31" i="58"/>
  <c r="N31" i="50"/>
  <c r="J39" i="53"/>
  <c r="J39" i="50"/>
  <c r="J39" i="58"/>
  <c r="H31" i="50"/>
  <c r="H31" i="53"/>
  <c r="H31" i="58"/>
  <c r="F31" i="53"/>
  <c r="F31" i="58"/>
  <c r="F31" i="50"/>
  <c r="K39" i="58"/>
  <c r="K39" i="53"/>
  <c r="K39" i="50"/>
  <c r="E39" i="58"/>
  <c r="E39" i="50"/>
  <c r="E39" i="53"/>
  <c r="D39" i="50"/>
  <c r="D39" i="53"/>
  <c r="D39" i="58"/>
  <c r="H35" i="58"/>
  <c r="H35" i="50"/>
  <c r="H35" i="53"/>
  <c r="I43" i="50"/>
  <c r="I43" i="58"/>
  <c r="I43" i="53"/>
  <c r="M39" i="50"/>
  <c r="M39" i="53"/>
  <c r="M39" i="58"/>
  <c r="P41" i="49"/>
  <c r="N39" i="58"/>
  <c r="N39" i="50"/>
  <c r="N39" i="53"/>
  <c r="F35" i="58"/>
  <c r="F35" i="53"/>
  <c r="F35" i="50"/>
  <c r="N43" i="50"/>
  <c r="N43" i="58"/>
  <c r="O43" i="58" s="1"/>
  <c r="N43" i="53"/>
  <c r="J35" i="58"/>
  <c r="J35" i="53"/>
  <c r="J35" i="50"/>
  <c r="H43" i="58"/>
  <c r="H43" i="53"/>
  <c r="H43" i="50"/>
  <c r="K43" i="50"/>
  <c r="K43" i="53"/>
  <c r="K43" i="58"/>
  <c r="D31" i="50"/>
  <c r="D31" i="58"/>
  <c r="D31" i="53"/>
  <c r="C35" i="50"/>
  <c r="C35" i="53"/>
  <c r="C35" i="58"/>
  <c r="M37" i="49"/>
  <c r="P33" i="49"/>
  <c r="M31" i="50"/>
  <c r="M31" i="58"/>
  <c r="M31" i="53"/>
  <c r="F43" i="53"/>
  <c r="F43" i="58"/>
  <c r="F43" i="50"/>
  <c r="I35" i="53"/>
  <c r="I35" i="50"/>
  <c r="I35" i="58"/>
  <c r="M35" i="58"/>
  <c r="M35" i="50"/>
  <c r="O35" i="50" s="1"/>
  <c r="M35" i="53"/>
  <c r="P37" i="49"/>
  <c r="G31" i="50"/>
  <c r="G31" i="53"/>
  <c r="G31" i="58"/>
  <c r="J43" i="53"/>
  <c r="J43" i="58"/>
  <c r="J43" i="50"/>
  <c r="G35" i="50"/>
  <c r="G35" i="53"/>
  <c r="G35" i="58"/>
  <c r="K35" i="50"/>
  <c r="K35" i="53"/>
  <c r="K35" i="58"/>
  <c r="E43" i="50"/>
  <c r="E43" i="58"/>
  <c r="E43" i="53"/>
  <c r="E31" i="53"/>
  <c r="E31" i="58"/>
  <c r="E31" i="50"/>
  <c r="F39" i="53"/>
  <c r="F39" i="50"/>
  <c r="F39" i="58"/>
  <c r="D35" i="58"/>
  <c r="D35" i="50"/>
  <c r="D35" i="53"/>
  <c r="C31" i="50"/>
  <c r="C31" i="53"/>
  <c r="C31" i="58"/>
  <c r="M33" i="49"/>
  <c r="I39" i="58"/>
  <c r="I39" i="50"/>
  <c r="I39" i="53"/>
  <c r="C39" i="58"/>
  <c r="C39" i="53"/>
  <c r="M41" i="49"/>
  <c r="C39" i="50"/>
  <c r="P45" i="49"/>
  <c r="M45" i="49"/>
  <c r="O30" i="58"/>
  <c r="D10" i="58"/>
  <c r="D10" i="53"/>
  <c r="I46" i="53"/>
  <c r="I46" i="58"/>
  <c r="I46" i="50"/>
  <c r="H44" i="58"/>
  <c r="H44" i="53"/>
  <c r="H44" i="50"/>
  <c r="K34" i="53"/>
  <c r="K34" i="50"/>
  <c r="K34" i="58"/>
  <c r="C33" i="58"/>
  <c r="C33" i="50"/>
  <c r="C33" i="53"/>
  <c r="K20" i="58"/>
  <c r="K20" i="53"/>
  <c r="J17" i="53"/>
  <c r="J17" i="58"/>
  <c r="E21" i="53"/>
  <c r="E21" i="58"/>
  <c r="J13" i="58"/>
  <c r="J13" i="53"/>
  <c r="E40" i="53"/>
  <c r="E40" i="58"/>
  <c r="E40" i="50"/>
  <c r="F47" i="53"/>
  <c r="F47" i="58"/>
  <c r="F47" i="50"/>
  <c r="J49" i="53"/>
  <c r="J49" i="58"/>
  <c r="J49" i="50"/>
  <c r="C10" i="58"/>
  <c r="C10" i="53"/>
  <c r="K12" i="58"/>
  <c r="K12" i="53"/>
  <c r="F32" i="53"/>
  <c r="F32" i="50"/>
  <c r="G54" i="49"/>
  <c r="F32" i="58"/>
  <c r="M38" i="58"/>
  <c r="M38" i="53"/>
  <c r="M38" i="50"/>
  <c r="H34" i="53"/>
  <c r="H34" i="58"/>
  <c r="H34" i="50"/>
  <c r="G49" i="53"/>
  <c r="G49" i="58"/>
  <c r="G49" i="50"/>
  <c r="I36" i="53"/>
  <c r="I36" i="50"/>
  <c r="I36" i="58"/>
  <c r="E46" i="53"/>
  <c r="E46" i="58"/>
  <c r="E46" i="50"/>
  <c r="F11" i="53"/>
  <c r="F11" i="58"/>
  <c r="M46" i="53"/>
  <c r="M46" i="50"/>
  <c r="M46" i="58"/>
  <c r="J32" i="53"/>
  <c r="J32" i="58"/>
  <c r="K54" i="49"/>
  <c r="J32" i="50"/>
  <c r="I21" i="58"/>
  <c r="I21" i="53"/>
  <c r="K36" i="50"/>
  <c r="K36" i="53"/>
  <c r="K36" i="58"/>
  <c r="D37" i="53"/>
  <c r="D37" i="58"/>
  <c r="D37" i="50"/>
  <c r="F45" i="53"/>
  <c r="F45" i="58"/>
  <c r="F45" i="50"/>
  <c r="E47" i="58"/>
  <c r="E47" i="53"/>
  <c r="E47" i="50"/>
  <c r="J48" i="53"/>
  <c r="J48" i="50"/>
  <c r="J48" i="58"/>
  <c r="J21" i="58"/>
  <c r="J21" i="53"/>
  <c r="H38" i="58"/>
  <c r="H38" i="53"/>
  <c r="H38" i="50"/>
  <c r="M34" i="53"/>
  <c r="M34" i="58"/>
  <c r="M34" i="50"/>
  <c r="F48" i="53"/>
  <c r="F48" i="58"/>
  <c r="F48" i="50"/>
  <c r="N36" i="53"/>
  <c r="N36" i="50"/>
  <c r="N36" i="58"/>
  <c r="H21" i="58"/>
  <c r="H21" i="53"/>
  <c r="J36" i="58"/>
  <c r="J36" i="50"/>
  <c r="J36" i="53"/>
  <c r="D34" i="53"/>
  <c r="D34" i="58"/>
  <c r="D34" i="50"/>
  <c r="C49" i="58"/>
  <c r="C49" i="53"/>
  <c r="C49" i="50"/>
  <c r="E50" i="53"/>
  <c r="E50" i="58"/>
  <c r="E50" i="50"/>
  <c r="H45" i="53"/>
  <c r="H45" i="58"/>
  <c r="H45" i="50"/>
  <c r="F49" i="53"/>
  <c r="F49" i="58"/>
  <c r="F49" i="50"/>
  <c r="N33" i="53"/>
  <c r="N33" i="58"/>
  <c r="N33" i="50"/>
  <c r="C19" i="58"/>
  <c r="C19" i="53"/>
  <c r="M47" i="58"/>
  <c r="M47" i="53"/>
  <c r="M47" i="50"/>
  <c r="G20" i="53"/>
  <c r="G20" i="58"/>
  <c r="N40" i="53"/>
  <c r="N40" i="58"/>
  <c r="N40" i="50"/>
  <c r="J18" i="58"/>
  <c r="J18" i="53"/>
  <c r="C44" i="53"/>
  <c r="C44" i="58"/>
  <c r="C44" i="50"/>
  <c r="I49" i="53"/>
  <c r="I49" i="50"/>
  <c r="I49" i="58"/>
  <c r="J9" i="58"/>
  <c r="J9" i="53"/>
  <c r="G45" i="58"/>
  <c r="G45" i="53"/>
  <c r="G45" i="50"/>
  <c r="K18" i="58"/>
  <c r="K18" i="53"/>
  <c r="E36" i="53"/>
  <c r="E36" i="58"/>
  <c r="E36" i="50"/>
  <c r="I41" i="53"/>
  <c r="I41" i="58"/>
  <c r="I41" i="50"/>
  <c r="D50" i="53"/>
  <c r="D50" i="58"/>
  <c r="D50" i="50"/>
  <c r="F20" i="53"/>
  <c r="F20" i="58"/>
  <c r="J10" i="58"/>
  <c r="J10" i="53"/>
  <c r="N42" i="53"/>
  <c r="N42" i="50"/>
  <c r="N42" i="58"/>
  <c r="F14" i="58"/>
  <c r="F14" i="53"/>
  <c r="I48" i="53"/>
  <c r="I48" i="58"/>
  <c r="I48" i="50"/>
  <c r="H42" i="53"/>
  <c r="H42" i="50"/>
  <c r="H42" i="58"/>
  <c r="C11" i="58"/>
  <c r="C11" i="53"/>
  <c r="K38" i="53"/>
  <c r="K38" i="58"/>
  <c r="K38" i="50"/>
  <c r="E41" i="53"/>
  <c r="E41" i="50"/>
  <c r="E41" i="58"/>
  <c r="N38" i="53"/>
  <c r="N38" i="58"/>
  <c r="O38" i="58" s="1"/>
  <c r="N38" i="50"/>
  <c r="C50" i="58"/>
  <c r="C50" i="53"/>
  <c r="C50" i="50"/>
  <c r="D19" i="58"/>
  <c r="D19" i="53"/>
  <c r="E12" i="53"/>
  <c r="E12" i="58"/>
  <c r="J13" i="54"/>
  <c r="G42" i="58"/>
  <c r="G42" i="53"/>
  <c r="G42" i="50"/>
  <c r="E11" i="58"/>
  <c r="E11" i="53"/>
  <c r="N47" i="53"/>
  <c r="N47" i="58"/>
  <c r="N47" i="50"/>
  <c r="D41" i="53"/>
  <c r="D41" i="58"/>
  <c r="D41" i="50"/>
  <c r="F19" i="58"/>
  <c r="F19" i="53"/>
  <c r="D36" i="53"/>
  <c r="D36" i="50"/>
  <c r="D36" i="58"/>
  <c r="I18" i="53"/>
  <c r="I18" i="58"/>
  <c r="N41" i="58"/>
  <c r="N41" i="53"/>
  <c r="N41" i="50"/>
  <c r="E34" i="53"/>
  <c r="E34" i="58"/>
  <c r="E34" i="50"/>
  <c r="E10" i="58"/>
  <c r="E10" i="53"/>
  <c r="E19" i="58"/>
  <c r="E19" i="53"/>
  <c r="K10" i="58"/>
  <c r="K10" i="53"/>
  <c r="C46" i="53"/>
  <c r="C46" i="58"/>
  <c r="C46" i="50"/>
  <c r="F12" i="58"/>
  <c r="F12" i="53"/>
  <c r="C47" i="53"/>
  <c r="C47" i="58"/>
  <c r="C47" i="50"/>
  <c r="H33" i="53"/>
  <c r="H33" i="50"/>
  <c r="H33" i="58"/>
  <c r="I34" i="58"/>
  <c r="I34" i="53"/>
  <c r="I34" i="50"/>
  <c r="E51" i="53"/>
  <c r="E51" i="58"/>
  <c r="E51" i="50"/>
  <c r="J40" i="58"/>
  <c r="J40" i="50"/>
  <c r="J40" i="53"/>
  <c r="I20" i="58"/>
  <c r="I20" i="53"/>
  <c r="N45" i="53"/>
  <c r="N45" i="50"/>
  <c r="N45" i="58"/>
  <c r="G13" i="58"/>
  <c r="G13" i="53"/>
  <c r="C21" i="58"/>
  <c r="C21" i="53"/>
  <c r="G40" i="53"/>
  <c r="G40" i="58"/>
  <c r="G40" i="50"/>
  <c r="G44" i="53"/>
  <c r="G44" i="58"/>
  <c r="G44" i="50"/>
  <c r="M33" i="53"/>
  <c r="M33" i="58"/>
  <c r="M33" i="50"/>
  <c r="F33" i="53"/>
  <c r="F33" i="58"/>
  <c r="F33" i="50"/>
  <c r="C37" i="53"/>
  <c r="C37" i="50"/>
  <c r="C37" i="58"/>
  <c r="M45" i="53"/>
  <c r="M45" i="58"/>
  <c r="M45" i="50"/>
  <c r="F46" i="58"/>
  <c r="F46" i="53"/>
  <c r="F46" i="50"/>
  <c r="K44" i="53"/>
  <c r="K44" i="58"/>
  <c r="K44" i="50"/>
  <c r="C17" i="58"/>
  <c r="C17" i="53"/>
  <c r="J12" i="58"/>
  <c r="J12" i="53"/>
  <c r="E45" i="53"/>
  <c r="E45" i="50"/>
  <c r="E45" i="58"/>
  <c r="C13" i="58"/>
  <c r="C13" i="53"/>
  <c r="D21" i="58"/>
  <c r="D21" i="53"/>
  <c r="M32" i="53"/>
  <c r="M32" i="58"/>
  <c r="N54" i="49"/>
  <c r="M32" i="50"/>
  <c r="G41" i="53"/>
  <c r="G41" i="58"/>
  <c r="G41" i="50"/>
  <c r="D33" i="53"/>
  <c r="D33" i="50"/>
  <c r="D33" i="58"/>
  <c r="H9" i="53"/>
  <c r="H9" i="58"/>
  <c r="F36" i="53"/>
  <c r="F36" i="58"/>
  <c r="F36" i="50"/>
  <c r="K51" i="53"/>
  <c r="K51" i="58"/>
  <c r="K51" i="50"/>
  <c r="J41" i="53"/>
  <c r="J41" i="50"/>
  <c r="J41" i="58"/>
  <c r="E44" i="53"/>
  <c r="E44" i="58"/>
  <c r="E44" i="50"/>
  <c r="N32" i="53"/>
  <c r="N32" i="58"/>
  <c r="O54" i="49"/>
  <c r="N32" i="50"/>
  <c r="H49" i="53"/>
  <c r="H49" i="58"/>
  <c r="H49" i="50"/>
  <c r="F9" i="58"/>
  <c r="F9" i="53"/>
  <c r="D13" i="53"/>
  <c r="D13" i="58"/>
  <c r="I19" i="58"/>
  <c r="I19" i="53"/>
  <c r="I42" i="53"/>
  <c r="I42" i="50"/>
  <c r="I42" i="58"/>
  <c r="H18" i="53"/>
  <c r="H18" i="58"/>
  <c r="J37" i="53"/>
  <c r="J37" i="58"/>
  <c r="J37" i="50"/>
  <c r="G37" i="53"/>
  <c r="G37" i="50"/>
  <c r="G37" i="58"/>
  <c r="J42" i="53"/>
  <c r="J42" i="58"/>
  <c r="J42" i="50"/>
  <c r="H40" i="53"/>
  <c r="H40" i="58"/>
  <c r="H40" i="50"/>
  <c r="J11" i="58"/>
  <c r="J11" i="53"/>
  <c r="G34" i="53"/>
  <c r="G34" i="58"/>
  <c r="G34" i="50"/>
  <c r="C42" i="53"/>
  <c r="C42" i="58"/>
  <c r="C42" i="50"/>
  <c r="E9" i="58"/>
  <c r="E9" i="53"/>
  <c r="H37" i="53"/>
  <c r="H37" i="58"/>
  <c r="H37" i="50"/>
  <c r="I12" i="58"/>
  <c r="I12" i="53"/>
  <c r="K50" i="58"/>
  <c r="K50" i="53"/>
  <c r="K50" i="50"/>
  <c r="J33" i="58"/>
  <c r="J33" i="53"/>
  <c r="J33" i="50"/>
  <c r="E18" i="58"/>
  <c r="E18" i="53"/>
  <c r="G21" i="58"/>
  <c r="G21" i="53"/>
  <c r="D38" i="53"/>
  <c r="D38" i="58"/>
  <c r="D38" i="50"/>
  <c r="K42" i="53"/>
  <c r="K42" i="58"/>
  <c r="K42" i="50"/>
  <c r="C20" i="58"/>
  <c r="C20" i="53"/>
  <c r="E32" i="53"/>
  <c r="E32" i="58"/>
  <c r="E32" i="50"/>
  <c r="F54" i="49"/>
  <c r="I51" i="58"/>
  <c r="I51" i="50"/>
  <c r="I51" i="53"/>
  <c r="H47" i="53"/>
  <c r="H47" i="58"/>
  <c r="H47" i="50"/>
  <c r="G50" i="53"/>
  <c r="G50" i="58"/>
  <c r="G50" i="50"/>
  <c r="I13" i="58"/>
  <c r="I13" i="53"/>
  <c r="G19" i="53"/>
  <c r="G19" i="58"/>
  <c r="C51" i="53"/>
  <c r="C51" i="58"/>
  <c r="C51" i="50"/>
  <c r="I33" i="53"/>
  <c r="I33" i="58"/>
  <c r="I33" i="50"/>
  <c r="G14" i="58"/>
  <c r="G14" i="53"/>
  <c r="G46" i="53"/>
  <c r="G46" i="50"/>
  <c r="G46" i="58"/>
  <c r="I9" i="58"/>
  <c r="I9" i="53"/>
  <c r="M36" i="53"/>
  <c r="M36" i="58"/>
  <c r="O36" i="58" s="1"/>
  <c r="M36" i="50"/>
  <c r="J34" i="53"/>
  <c r="J34" i="50"/>
  <c r="J34" i="58"/>
  <c r="H20" i="58"/>
  <c r="H20" i="53"/>
  <c r="I47" i="53"/>
  <c r="I47" i="58"/>
  <c r="I47" i="50"/>
  <c r="H14" i="58"/>
  <c r="H14" i="53"/>
  <c r="E42" i="53"/>
  <c r="E42" i="58"/>
  <c r="E42" i="50"/>
  <c r="N44" i="53"/>
  <c r="N44" i="58"/>
  <c r="N44" i="50"/>
  <c r="G33" i="53"/>
  <c r="G33" i="50"/>
  <c r="G33" i="58"/>
  <c r="E14" i="58"/>
  <c r="E14" i="53"/>
  <c r="C36" i="53"/>
  <c r="C36" i="58"/>
  <c r="C36" i="50"/>
  <c r="E49" i="53"/>
  <c r="E49" i="58"/>
  <c r="E49" i="50"/>
  <c r="D11" i="58"/>
  <c r="D11" i="53"/>
  <c r="N46" i="58"/>
  <c r="N46" i="53"/>
  <c r="N46" i="50"/>
  <c r="K48" i="53"/>
  <c r="K48" i="58"/>
  <c r="K48" i="50"/>
  <c r="I10" i="58"/>
  <c r="I10" i="53"/>
  <c r="M37" i="53"/>
  <c r="M37" i="50"/>
  <c r="M37" i="58"/>
  <c r="D47" i="53"/>
  <c r="D47" i="58"/>
  <c r="D47" i="50"/>
  <c r="M44" i="53"/>
  <c r="M44" i="58"/>
  <c r="M44" i="50"/>
  <c r="D48" i="58"/>
  <c r="D48" i="50"/>
  <c r="D48" i="53"/>
  <c r="G9" i="58"/>
  <c r="G9" i="53"/>
  <c r="K9" i="58"/>
  <c r="K9" i="53"/>
  <c r="I37" i="58"/>
  <c r="I37" i="53"/>
  <c r="I37" i="50"/>
  <c r="G48" i="53"/>
  <c r="G48" i="58"/>
  <c r="G48" i="50"/>
  <c r="C14" i="53"/>
  <c r="C14" i="58"/>
  <c r="G12" i="58"/>
  <c r="G12" i="53"/>
  <c r="N48" i="53"/>
  <c r="N48" i="58"/>
  <c r="N48" i="50"/>
  <c r="F50" i="53"/>
  <c r="F50" i="58"/>
  <c r="F50" i="50"/>
  <c r="J45" i="53"/>
  <c r="J45" i="58"/>
  <c r="J45" i="50"/>
  <c r="C9" i="58"/>
  <c r="C9" i="53"/>
  <c r="K41" i="53"/>
  <c r="K41" i="58"/>
  <c r="K41" i="50"/>
  <c r="N49" i="53"/>
  <c r="N49" i="58"/>
  <c r="N49" i="50"/>
  <c r="H13" i="58"/>
  <c r="H13" i="53"/>
  <c r="D42" i="53"/>
  <c r="D42" i="58"/>
  <c r="D42" i="50"/>
  <c r="G17" i="58"/>
  <c r="G17" i="53"/>
  <c r="J14" i="58"/>
  <c r="J14" i="53"/>
  <c r="M41" i="53"/>
  <c r="M41" i="58"/>
  <c r="M41" i="50"/>
  <c r="F38" i="53"/>
  <c r="F38" i="58"/>
  <c r="F38" i="50"/>
  <c r="K17" i="58"/>
  <c r="K17" i="53"/>
  <c r="D9" i="58"/>
  <c r="D9" i="53"/>
  <c r="E20" i="58"/>
  <c r="E20" i="53"/>
  <c r="F10" i="53"/>
  <c r="F10" i="58"/>
  <c r="K33" i="53"/>
  <c r="K33" i="58"/>
  <c r="K33" i="50"/>
  <c r="F40" i="53"/>
  <c r="F40" i="50"/>
  <c r="F40" i="58"/>
  <c r="J44" i="53"/>
  <c r="J44" i="58"/>
  <c r="J44" i="50"/>
  <c r="M40" i="53"/>
  <c r="M40" i="58"/>
  <c r="M40" i="50"/>
  <c r="F21" i="53"/>
  <c r="F21" i="58"/>
  <c r="E13" i="58"/>
  <c r="E13" i="53"/>
  <c r="K14" i="53"/>
  <c r="K14" i="58"/>
  <c r="C41" i="53"/>
  <c r="C41" i="58"/>
  <c r="C41" i="50"/>
  <c r="G47" i="53"/>
  <c r="G47" i="50"/>
  <c r="G47" i="58"/>
  <c r="D49" i="58"/>
  <c r="D49" i="53"/>
  <c r="D49" i="50"/>
  <c r="D14" i="58"/>
  <c r="D14" i="53"/>
  <c r="K40" i="53"/>
  <c r="K40" i="50"/>
  <c r="K40" i="58"/>
  <c r="J50" i="58"/>
  <c r="J50" i="53"/>
  <c r="J50" i="50"/>
  <c r="N50" i="58"/>
  <c r="N50" i="53"/>
  <c r="N50" i="50"/>
  <c r="I40" i="58"/>
  <c r="I40" i="50"/>
  <c r="I40" i="53"/>
  <c r="D32" i="53"/>
  <c r="D32" i="58"/>
  <c r="D32" i="50"/>
  <c r="E54" i="49"/>
  <c r="H12" i="58"/>
  <c r="H12" i="53"/>
  <c r="K21" i="58"/>
  <c r="K21" i="53"/>
  <c r="E17" i="58"/>
  <c r="E17" i="53"/>
  <c r="D51" i="53"/>
  <c r="D51" i="58"/>
  <c r="D51" i="50"/>
  <c r="C38" i="53"/>
  <c r="C38" i="58"/>
  <c r="C38" i="50"/>
  <c r="C48" i="53"/>
  <c r="C48" i="58"/>
  <c r="C48" i="50"/>
  <c r="H50" i="53"/>
  <c r="H50" i="50"/>
  <c r="H50" i="58"/>
  <c r="N37" i="53"/>
  <c r="N37" i="58"/>
  <c r="N37" i="50"/>
  <c r="D46" i="53"/>
  <c r="D46" i="58"/>
  <c r="D46" i="50"/>
  <c r="C18" i="58"/>
  <c r="C18" i="53"/>
  <c r="D44" i="53"/>
  <c r="D44" i="58"/>
  <c r="D44" i="50"/>
  <c r="I44" i="58"/>
  <c r="I44" i="50"/>
  <c r="I44" i="53"/>
  <c r="F13" i="58"/>
  <c r="F13" i="53"/>
  <c r="G32" i="53"/>
  <c r="G32" i="58"/>
  <c r="G32" i="50"/>
  <c r="H54" i="49"/>
  <c r="K11" i="58"/>
  <c r="K11" i="53"/>
  <c r="J20" i="58"/>
  <c r="J20" i="53"/>
  <c r="H46" i="53"/>
  <c r="H46" i="58"/>
  <c r="H46" i="50"/>
  <c r="K32" i="58"/>
  <c r="K32" i="50"/>
  <c r="K32" i="53"/>
  <c r="L54" i="49"/>
  <c r="D40" i="53"/>
  <c r="D40" i="50"/>
  <c r="D40" i="58"/>
  <c r="F17" i="58"/>
  <c r="F17" i="53"/>
  <c r="F42" i="53"/>
  <c r="F42" i="58"/>
  <c r="F42" i="50"/>
  <c r="G13" i="54"/>
  <c r="I32" i="53"/>
  <c r="I32" i="58"/>
  <c r="I32" i="50"/>
  <c r="J54" i="49"/>
  <c r="I13" i="54"/>
  <c r="H17" i="58"/>
  <c r="H17" i="53"/>
  <c r="J51" i="58"/>
  <c r="J51" i="50"/>
  <c r="J51" i="53"/>
  <c r="F44" i="53"/>
  <c r="F44" i="58"/>
  <c r="F44" i="50"/>
  <c r="G11" i="58"/>
  <c r="G11" i="53"/>
  <c r="G51" i="53"/>
  <c r="G51" i="58"/>
  <c r="G51" i="50"/>
  <c r="H36" i="53"/>
  <c r="H36" i="58"/>
  <c r="H36" i="50"/>
  <c r="H51" i="53"/>
  <c r="H51" i="50"/>
  <c r="H51" i="58"/>
  <c r="H48" i="53"/>
  <c r="H48" i="58"/>
  <c r="H48" i="50"/>
  <c r="F34" i="53"/>
  <c r="F34" i="58"/>
  <c r="F34" i="50"/>
  <c r="I45" i="53"/>
  <c r="I45" i="50"/>
  <c r="I45" i="58"/>
  <c r="I38" i="53"/>
  <c r="I38" i="58"/>
  <c r="I38" i="50"/>
  <c r="C40" i="53"/>
  <c r="C40" i="58"/>
  <c r="C40" i="50"/>
  <c r="E38" i="53"/>
  <c r="E38" i="50"/>
  <c r="E38" i="58"/>
  <c r="H41" i="58"/>
  <c r="H41" i="53"/>
  <c r="H41" i="50"/>
  <c r="F18" i="58"/>
  <c r="F18" i="53"/>
  <c r="K47" i="53"/>
  <c r="K47" i="58"/>
  <c r="K47" i="50"/>
  <c r="M51" i="58"/>
  <c r="M51" i="53"/>
  <c r="M51" i="50"/>
  <c r="H32" i="53"/>
  <c r="H32" i="50"/>
  <c r="I54" i="49"/>
  <c r="H32" i="58"/>
  <c r="J46" i="53"/>
  <c r="J46" i="58"/>
  <c r="J46" i="50"/>
  <c r="E48" i="58"/>
  <c r="E48" i="50"/>
  <c r="E48" i="53"/>
  <c r="I14" i="58"/>
  <c r="I14" i="53"/>
  <c r="G10" i="53"/>
  <c r="G10" i="58"/>
  <c r="K49" i="58"/>
  <c r="K49" i="53"/>
  <c r="K49" i="50"/>
  <c r="J19" i="58"/>
  <c r="J19" i="53"/>
  <c r="D17" i="58"/>
  <c r="D17" i="53"/>
  <c r="M49" i="53"/>
  <c r="M49" i="58"/>
  <c r="M49" i="50"/>
  <c r="E37" i="53"/>
  <c r="E37" i="58"/>
  <c r="E37" i="50"/>
  <c r="F41" i="53"/>
  <c r="F41" i="50"/>
  <c r="F41" i="58"/>
  <c r="K13" i="53"/>
  <c r="K13" i="58"/>
  <c r="J38" i="53"/>
  <c r="J38" i="58"/>
  <c r="J38" i="50"/>
  <c r="I17" i="53"/>
  <c r="I17" i="58"/>
  <c r="C32" i="58"/>
  <c r="C32" i="53"/>
  <c r="C32" i="50"/>
  <c r="D54" i="49"/>
  <c r="G38" i="53"/>
  <c r="G38" i="58"/>
  <c r="G38" i="50"/>
  <c r="K19" i="58"/>
  <c r="K19" i="53"/>
  <c r="C45" i="53"/>
  <c r="C45" i="58"/>
  <c r="C45" i="50"/>
  <c r="F51" i="53"/>
  <c r="F51" i="58"/>
  <c r="F51" i="50"/>
  <c r="G18" i="58"/>
  <c r="G18" i="53"/>
  <c r="M48" i="53"/>
  <c r="M48" i="58"/>
  <c r="M48" i="50"/>
  <c r="N34" i="58"/>
  <c r="N34" i="53"/>
  <c r="N34" i="50"/>
  <c r="C12" i="58"/>
  <c r="C12" i="53"/>
  <c r="F37" i="53"/>
  <c r="F37" i="58"/>
  <c r="F37" i="50"/>
  <c r="G36" i="53"/>
  <c r="G36" i="58"/>
  <c r="G36" i="50"/>
  <c r="I50" i="53"/>
  <c r="I50" i="50"/>
  <c r="I50" i="58"/>
  <c r="M42" i="53"/>
  <c r="M42" i="58"/>
  <c r="M42" i="50"/>
  <c r="D45" i="53"/>
  <c r="D45" i="50"/>
  <c r="D45" i="58"/>
  <c r="H11" i="58"/>
  <c r="H11" i="53"/>
  <c r="H10" i="58"/>
  <c r="H10" i="53"/>
  <c r="D20" i="58"/>
  <c r="D20" i="53"/>
  <c r="K46" i="53"/>
  <c r="K46" i="58"/>
  <c r="K46" i="50"/>
  <c r="D12" i="53"/>
  <c r="D12" i="58"/>
  <c r="K45" i="53"/>
  <c r="K45" i="58"/>
  <c r="K45" i="50"/>
  <c r="C34" i="53"/>
  <c r="C34" i="50"/>
  <c r="C34" i="58"/>
  <c r="H19" i="53"/>
  <c r="H19" i="58"/>
  <c r="N51" i="53"/>
  <c r="N51" i="58"/>
  <c r="N51" i="50"/>
  <c r="I11" i="58"/>
  <c r="I11" i="53"/>
  <c r="K37" i="53"/>
  <c r="K37" i="50"/>
  <c r="K37" i="58"/>
  <c r="D18" i="58"/>
  <c r="D18" i="53"/>
  <c r="E33" i="53"/>
  <c r="E33" i="58"/>
  <c r="E33" i="50"/>
  <c r="J47" i="53"/>
  <c r="J47" i="58"/>
  <c r="J47" i="50"/>
  <c r="H22" i="53"/>
  <c r="I22" i="53"/>
  <c r="C22" i="53"/>
  <c r="I17" i="49"/>
  <c r="G17" i="49"/>
  <c r="F17" i="49"/>
  <c r="J17" i="49"/>
  <c r="D22" i="53"/>
  <c r="J22" i="53"/>
  <c r="H17" i="49"/>
  <c r="L17" i="49"/>
  <c r="D17" i="49"/>
  <c r="G22" i="53"/>
  <c r="K22" i="53"/>
  <c r="E17" i="49"/>
  <c r="K17" i="49"/>
  <c r="E22" i="53"/>
  <c r="F22" i="53"/>
  <c r="O30" i="53"/>
  <c r="O13" i="54"/>
  <c r="L30" i="58"/>
  <c r="L30" i="50"/>
  <c r="O30" i="50"/>
  <c r="M16" i="49"/>
  <c r="Q16" i="49" s="1"/>
  <c r="P30" i="48"/>
  <c r="P52" i="48" s="1"/>
  <c r="M23" i="49"/>
  <c r="Q23" i="49" s="1"/>
  <c r="M14" i="49"/>
  <c r="M15" i="49"/>
  <c r="Q15" i="49" s="1"/>
  <c r="M20" i="49"/>
  <c r="Q20" i="49" s="1"/>
  <c r="M11" i="49"/>
  <c r="Q11" i="49" s="1"/>
  <c r="M22" i="49"/>
  <c r="Q22" i="49" s="1"/>
  <c r="M19" i="49"/>
  <c r="Q19" i="49" s="1"/>
  <c r="M21" i="49"/>
  <c r="Q21" i="49" s="1"/>
  <c r="L30" i="53"/>
  <c r="M13" i="49"/>
  <c r="Q13" i="49" s="1"/>
  <c r="M12" i="49"/>
  <c r="Q12" i="49" s="1"/>
  <c r="P44" i="49"/>
  <c r="P36" i="49"/>
  <c r="P43" i="49"/>
  <c r="P48" i="49"/>
  <c r="M47" i="49"/>
  <c r="M35" i="49"/>
  <c r="P42" i="49"/>
  <c r="P39" i="49"/>
  <c r="P49" i="49"/>
  <c r="P52" i="49"/>
  <c r="M36" i="49"/>
  <c r="M43" i="49"/>
  <c r="P53" i="49"/>
  <c r="P38" i="49"/>
  <c r="M53" i="49"/>
  <c r="M51" i="49"/>
  <c r="P34" i="49"/>
  <c r="M39" i="49"/>
  <c r="M38" i="49"/>
  <c r="M50" i="49"/>
  <c r="M49" i="49"/>
  <c r="M52" i="49"/>
  <c r="P40" i="49"/>
  <c r="M40" i="49"/>
  <c r="P50" i="49"/>
  <c r="P47" i="49"/>
  <c r="M44" i="49"/>
  <c r="P51" i="49"/>
  <c r="M34" i="49"/>
  <c r="M48" i="49"/>
  <c r="P46" i="49"/>
  <c r="M42" i="49"/>
  <c r="P35" i="49"/>
  <c r="M46" i="49"/>
  <c r="Q14" i="49" l="1"/>
  <c r="Q52" i="49"/>
  <c r="O51" i="58"/>
  <c r="O35" i="58"/>
  <c r="O22" i="53"/>
  <c r="N8" i="54"/>
  <c r="O8" i="54" s="1"/>
  <c r="P24" i="49"/>
  <c r="N15" i="53"/>
  <c r="N23" i="53" s="1"/>
  <c r="O25" i="49"/>
  <c r="M23" i="58"/>
  <c r="M23" i="53"/>
  <c r="N15" i="58"/>
  <c r="O9" i="53"/>
  <c r="N9" i="54"/>
  <c r="O9" i="54" s="1"/>
  <c r="P17" i="49"/>
  <c r="N22" i="58"/>
  <c r="O22" i="58" s="1"/>
  <c r="M10" i="54"/>
  <c r="O17" i="53"/>
  <c r="O9" i="58"/>
  <c r="O50" i="58"/>
  <c r="Q41" i="49"/>
  <c r="O43" i="50"/>
  <c r="Q37" i="49"/>
  <c r="O45" i="58"/>
  <c r="L43" i="58"/>
  <c r="P43" i="58" s="1"/>
  <c r="O35" i="53"/>
  <c r="O31" i="53"/>
  <c r="O41" i="58"/>
  <c r="L39" i="58"/>
  <c r="Q33" i="49"/>
  <c r="L31" i="58"/>
  <c r="L43" i="53"/>
  <c r="L43" i="50"/>
  <c r="O43" i="53"/>
  <c r="O39" i="50"/>
  <c r="L39" i="50"/>
  <c r="L35" i="58"/>
  <c r="P35" i="58" s="1"/>
  <c r="O39" i="53"/>
  <c r="L31" i="53"/>
  <c r="P31" i="53" s="1"/>
  <c r="O31" i="50"/>
  <c r="L35" i="53"/>
  <c r="O39" i="58"/>
  <c r="O31" i="58"/>
  <c r="Q45" i="49"/>
  <c r="L39" i="53"/>
  <c r="L31" i="50"/>
  <c r="L35" i="50"/>
  <c r="P35" i="50" s="1"/>
  <c r="L13" i="54"/>
  <c r="O44" i="58"/>
  <c r="O49" i="58"/>
  <c r="I14" i="54"/>
  <c r="G14" i="54"/>
  <c r="H14" i="54"/>
  <c r="K14" i="54"/>
  <c r="E14" i="54"/>
  <c r="C14" i="54"/>
  <c r="D14" i="54"/>
  <c r="N14" i="54"/>
  <c r="M14" i="54"/>
  <c r="J14" i="54"/>
  <c r="F14" i="54"/>
  <c r="E52" i="58"/>
  <c r="L44" i="58"/>
  <c r="L45" i="58"/>
  <c r="O42" i="58"/>
  <c r="L38" i="58"/>
  <c r="P38" i="58" s="1"/>
  <c r="L40" i="58"/>
  <c r="I52" i="58"/>
  <c r="G52" i="58"/>
  <c r="L51" i="58"/>
  <c r="P51" i="58" s="1"/>
  <c r="L42" i="58"/>
  <c r="O37" i="58"/>
  <c r="O34" i="58"/>
  <c r="O46" i="58"/>
  <c r="K52" i="58"/>
  <c r="C52" i="58"/>
  <c r="L36" i="58"/>
  <c r="P36" i="58" s="1"/>
  <c r="M52" i="50"/>
  <c r="M55" i="50" s="1"/>
  <c r="L46" i="58"/>
  <c r="L41" i="58"/>
  <c r="L49" i="58"/>
  <c r="K52" i="53"/>
  <c r="H52" i="58"/>
  <c r="L48" i="58"/>
  <c r="C52" i="53"/>
  <c r="O40" i="58"/>
  <c r="I52" i="53"/>
  <c r="D52" i="58"/>
  <c r="O32" i="58"/>
  <c r="L37" i="58"/>
  <c r="F52" i="58"/>
  <c r="L32" i="58"/>
  <c r="J52" i="58"/>
  <c r="L50" i="58"/>
  <c r="E52" i="53"/>
  <c r="L47" i="58"/>
  <c r="Q42" i="49"/>
  <c r="M52" i="58"/>
  <c r="J52" i="53"/>
  <c r="L34" i="58"/>
  <c r="F52" i="53"/>
  <c r="M52" i="53"/>
  <c r="J22" i="58"/>
  <c r="F9" i="54"/>
  <c r="C22" i="58"/>
  <c r="D52" i="53"/>
  <c r="O48" i="58"/>
  <c r="G52" i="53"/>
  <c r="N52" i="53"/>
  <c r="O47" i="58"/>
  <c r="O33" i="58"/>
  <c r="K25" i="49"/>
  <c r="J15" i="53"/>
  <c r="J23" i="53" s="1"/>
  <c r="G25" i="49"/>
  <c r="F15" i="53"/>
  <c r="F23" i="53" s="1"/>
  <c r="J15" i="58"/>
  <c r="F15" i="58"/>
  <c r="N52" i="58"/>
  <c r="D25" i="49"/>
  <c r="C15" i="53"/>
  <c r="C23" i="53" s="1"/>
  <c r="G22" i="58"/>
  <c r="G15" i="58"/>
  <c r="L33" i="58"/>
  <c r="E25" i="49"/>
  <c r="D15" i="53"/>
  <c r="D23" i="53" s="1"/>
  <c r="M54" i="49"/>
  <c r="P54" i="49"/>
  <c r="H25" i="49"/>
  <c r="G15" i="53"/>
  <c r="G23" i="53" s="1"/>
  <c r="F25" i="49"/>
  <c r="E15" i="53"/>
  <c r="E23" i="53" s="1"/>
  <c r="L45" i="53"/>
  <c r="I15" i="58"/>
  <c r="I22" i="58"/>
  <c r="L46" i="53"/>
  <c r="K22" i="58"/>
  <c r="L48" i="53"/>
  <c r="E15" i="58"/>
  <c r="L49" i="53"/>
  <c r="I25" i="49"/>
  <c r="H15" i="53"/>
  <c r="H23" i="53" s="1"/>
  <c r="H52" i="53"/>
  <c r="H22" i="58"/>
  <c r="E22" i="58"/>
  <c r="L50" i="53"/>
  <c r="C15" i="58"/>
  <c r="L25" i="49"/>
  <c r="K15" i="53"/>
  <c r="K23" i="53" s="1"/>
  <c r="J25" i="49"/>
  <c r="I15" i="53"/>
  <c r="I23" i="53" s="1"/>
  <c r="H15" i="58"/>
  <c r="D22" i="58"/>
  <c r="K15" i="58"/>
  <c r="L51" i="53"/>
  <c r="L47" i="53"/>
  <c r="F22" i="58"/>
  <c r="L44" i="53"/>
  <c r="D15" i="58"/>
  <c r="L10" i="53"/>
  <c r="P10" i="53" s="1"/>
  <c r="D8" i="54"/>
  <c r="L20" i="53"/>
  <c r="P20" i="53" s="1"/>
  <c r="L12" i="53"/>
  <c r="P12" i="53" s="1"/>
  <c r="C8" i="54"/>
  <c r="L17" i="53"/>
  <c r="P17" i="53" s="1"/>
  <c r="E8" i="54"/>
  <c r="I8" i="54"/>
  <c r="L13" i="53"/>
  <c r="P13" i="53" s="1"/>
  <c r="K8" i="54"/>
  <c r="D9" i="54"/>
  <c r="H8" i="54"/>
  <c r="G9" i="54"/>
  <c r="L11" i="53"/>
  <c r="P11" i="53" s="1"/>
  <c r="L19" i="53"/>
  <c r="P19" i="53" s="1"/>
  <c r="L21" i="53"/>
  <c r="P21" i="53" s="1"/>
  <c r="I9" i="54"/>
  <c r="C9" i="54"/>
  <c r="L18" i="53"/>
  <c r="P18" i="53" s="1"/>
  <c r="H9" i="54"/>
  <c r="E9" i="54"/>
  <c r="L9" i="58"/>
  <c r="J8" i="54"/>
  <c r="F8" i="54"/>
  <c r="L9" i="53"/>
  <c r="L11" i="58"/>
  <c r="P11" i="58" s="1"/>
  <c r="L18" i="58"/>
  <c r="P18" i="58" s="1"/>
  <c r="L19" i="58"/>
  <c r="P19" i="58" s="1"/>
  <c r="L10" i="58"/>
  <c r="P10" i="58" s="1"/>
  <c r="L20" i="58"/>
  <c r="P20" i="58" s="1"/>
  <c r="M24" i="49"/>
  <c r="G8" i="54"/>
  <c r="J9" i="54"/>
  <c r="L14" i="53"/>
  <c r="P14" i="53" s="1"/>
  <c r="K9" i="54"/>
  <c r="M17" i="49"/>
  <c r="L14" i="58"/>
  <c r="P14" i="58" s="1"/>
  <c r="L13" i="58"/>
  <c r="P13" i="58" s="1"/>
  <c r="L17" i="58"/>
  <c r="P17" i="58" s="1"/>
  <c r="L21" i="58"/>
  <c r="P21" i="58" s="1"/>
  <c r="L12" i="58"/>
  <c r="P12" i="58" s="1"/>
  <c r="P13" i="54"/>
  <c r="P30" i="53"/>
  <c r="P30" i="58"/>
  <c r="P30" i="50"/>
  <c r="O49" i="50"/>
  <c r="O47" i="50"/>
  <c r="O32" i="50"/>
  <c r="O51" i="50"/>
  <c r="Q44" i="49"/>
  <c r="Q36" i="49"/>
  <c r="O50" i="50"/>
  <c r="O34" i="53"/>
  <c r="O44" i="50"/>
  <c r="O37" i="50"/>
  <c r="O45" i="53"/>
  <c r="O50" i="53"/>
  <c r="O49" i="53"/>
  <c r="O38" i="53"/>
  <c r="O33" i="50"/>
  <c r="L41" i="50"/>
  <c r="L38" i="53"/>
  <c r="O42" i="53"/>
  <c r="L33" i="53"/>
  <c r="O41" i="50"/>
  <c r="L37" i="53"/>
  <c r="O41" i="53"/>
  <c r="O34" i="50"/>
  <c r="L34" i="50"/>
  <c r="L32" i="53"/>
  <c r="L50" i="50"/>
  <c r="O37" i="53"/>
  <c r="L51" i="50"/>
  <c r="O45" i="50"/>
  <c r="O51" i="53"/>
  <c r="O36" i="53"/>
  <c r="L45" i="50"/>
  <c r="L49" i="50"/>
  <c r="O40" i="50"/>
  <c r="L46" i="50"/>
  <c r="L34" i="53"/>
  <c r="L32" i="50"/>
  <c r="L48" i="50"/>
  <c r="L40" i="50"/>
  <c r="O46" i="53"/>
  <c r="L42" i="50"/>
  <c r="L41" i="53"/>
  <c r="L33" i="50"/>
  <c r="L37" i="50"/>
  <c r="O48" i="50"/>
  <c r="N52" i="50"/>
  <c r="Q47" i="49"/>
  <c r="L36" i="53"/>
  <c r="O32" i="53"/>
  <c r="O40" i="53"/>
  <c r="L44" i="50"/>
  <c r="O33" i="53"/>
  <c r="O44" i="53"/>
  <c r="O48" i="53"/>
  <c r="L38" i="50"/>
  <c r="O38" i="50"/>
  <c r="O42" i="50"/>
  <c r="L40" i="53"/>
  <c r="O46" i="50"/>
  <c r="L42" i="53"/>
  <c r="L47" i="50"/>
  <c r="O47" i="53"/>
  <c r="O36" i="50"/>
  <c r="L36" i="50"/>
  <c r="Q48" i="49"/>
  <c r="Q39" i="49"/>
  <c r="Q43" i="49"/>
  <c r="Q49" i="49"/>
  <c r="Q35" i="49"/>
  <c r="Q40" i="49"/>
  <c r="Q51" i="49"/>
  <c r="Q53" i="49"/>
  <c r="Q38" i="49"/>
  <c r="Q34" i="49"/>
  <c r="Q46" i="49"/>
  <c r="Q50" i="49"/>
  <c r="Q24" i="49" l="1"/>
  <c r="P31" i="58"/>
  <c r="N53" i="53"/>
  <c r="P41" i="58"/>
  <c r="P50" i="58"/>
  <c r="P9" i="53"/>
  <c r="P9" i="58"/>
  <c r="P25" i="49"/>
  <c r="N23" i="58"/>
  <c r="O10" i="54"/>
  <c r="M53" i="53"/>
  <c r="O15" i="53"/>
  <c r="O23" i="53" s="1"/>
  <c r="O15" i="58"/>
  <c r="O23" i="58" s="1"/>
  <c r="N10" i="54"/>
  <c r="P45" i="58"/>
  <c r="P39" i="58"/>
  <c r="P43" i="50"/>
  <c r="P39" i="50"/>
  <c r="P35" i="53"/>
  <c r="P39" i="53"/>
  <c r="P43" i="53"/>
  <c r="P31" i="50"/>
  <c r="P49" i="58"/>
  <c r="P44" i="58"/>
  <c r="J53" i="53"/>
  <c r="P34" i="58"/>
  <c r="P47" i="58"/>
  <c r="P48" i="58"/>
  <c r="P37" i="58"/>
  <c r="P32" i="58"/>
  <c r="P46" i="58"/>
  <c r="O52" i="50"/>
  <c r="P40" i="58"/>
  <c r="P42" i="58"/>
  <c r="L52" i="58"/>
  <c r="F53" i="53"/>
  <c r="O52" i="58"/>
  <c r="Q54" i="49"/>
  <c r="P33" i="58"/>
  <c r="L22" i="58"/>
  <c r="P22" i="58" s="1"/>
  <c r="P40" i="50"/>
  <c r="F10" i="54"/>
  <c r="K23" i="58"/>
  <c r="I15" i="54"/>
  <c r="K15" i="54"/>
  <c r="O52" i="53"/>
  <c r="O53" i="53" s="1"/>
  <c r="C15" i="54"/>
  <c r="D23" i="58"/>
  <c r="I53" i="53"/>
  <c r="L15" i="58"/>
  <c r="G55" i="58" s="1"/>
  <c r="C23" i="58"/>
  <c r="E23" i="58"/>
  <c r="E53" i="53"/>
  <c r="H53" i="53"/>
  <c r="G23" i="58"/>
  <c r="M53" i="58"/>
  <c r="M54" i="58" s="1"/>
  <c r="M54" i="53"/>
  <c r="I23" i="58"/>
  <c r="D53" i="53"/>
  <c r="F23" i="58"/>
  <c r="Q17" i="49"/>
  <c r="Q25" i="49" s="1"/>
  <c r="M25" i="49"/>
  <c r="H23" i="58"/>
  <c r="J23" i="58"/>
  <c r="C53" i="53"/>
  <c r="G53" i="53"/>
  <c r="K53" i="53"/>
  <c r="N15" i="54"/>
  <c r="G15" i="54"/>
  <c r="L52" i="53"/>
  <c r="M15" i="54"/>
  <c r="M16" i="54" s="1"/>
  <c r="D15" i="54"/>
  <c r="J15" i="54"/>
  <c r="F15" i="54"/>
  <c r="E15" i="54"/>
  <c r="H15" i="54"/>
  <c r="I10" i="54"/>
  <c r="J10" i="54"/>
  <c r="D10" i="54"/>
  <c r="E10" i="54"/>
  <c r="L8" i="54"/>
  <c r="K10" i="54"/>
  <c r="H10" i="54"/>
  <c r="L22" i="53"/>
  <c r="P22" i="53" s="1"/>
  <c r="L9" i="54"/>
  <c r="P9" i="54" s="1"/>
  <c r="G10" i="54"/>
  <c r="L15" i="53"/>
  <c r="C10" i="54"/>
  <c r="P47" i="50"/>
  <c r="P37" i="50"/>
  <c r="P49" i="50"/>
  <c r="P32" i="50"/>
  <c r="P51" i="50"/>
  <c r="P44" i="50"/>
  <c r="P50" i="50"/>
  <c r="P50" i="53"/>
  <c r="P34" i="53"/>
  <c r="P38" i="53"/>
  <c r="P45" i="53"/>
  <c r="P45" i="50"/>
  <c r="P49" i="53"/>
  <c r="P47" i="53"/>
  <c r="P42" i="53"/>
  <c r="P34" i="50"/>
  <c r="P33" i="53"/>
  <c r="O14" i="54"/>
  <c r="P33" i="50"/>
  <c r="P41" i="53"/>
  <c r="P46" i="50"/>
  <c r="P40" i="53"/>
  <c r="P38" i="50"/>
  <c r="P46" i="53"/>
  <c r="P32" i="53"/>
  <c r="P37" i="53"/>
  <c r="P51" i="53"/>
  <c r="P36" i="53"/>
  <c r="P42" i="50"/>
  <c r="P48" i="50"/>
  <c r="P44" i="53"/>
  <c r="P48" i="53"/>
  <c r="L14" i="54"/>
  <c r="P41" i="50"/>
  <c r="P36" i="50"/>
  <c r="N16" i="54" l="1"/>
  <c r="P52" i="58"/>
  <c r="F16" i="54"/>
  <c r="H55" i="58"/>
  <c r="E55" i="58"/>
  <c r="K55" i="58"/>
  <c r="C55" i="58"/>
  <c r="D55" i="58"/>
  <c r="K16" i="54"/>
  <c r="M17" i="54"/>
  <c r="M55" i="53"/>
  <c r="E16" i="54"/>
  <c r="H16" i="54"/>
  <c r="D16" i="54"/>
  <c r="J55" i="58"/>
  <c r="F55" i="58"/>
  <c r="G16" i="54"/>
  <c r="J16" i="54"/>
  <c r="I16" i="54"/>
  <c r="C16" i="54"/>
  <c r="I55" i="58"/>
  <c r="P15" i="58"/>
  <c r="P23" i="58" s="1"/>
  <c r="L23" i="58"/>
  <c r="P52" i="53"/>
  <c r="L15" i="54"/>
  <c r="P15" i="53"/>
  <c r="P23" i="53" s="1"/>
  <c r="L23" i="53"/>
  <c r="O15" i="54"/>
  <c r="O16" i="54" s="1"/>
  <c r="P8" i="54"/>
  <c r="P10" i="54" s="1"/>
  <c r="L10" i="54"/>
  <c r="P14" i="54"/>
  <c r="M33" i="52"/>
  <c r="Q33" i="52" l="1"/>
  <c r="Q53" i="52" s="1"/>
  <c r="M53" i="52"/>
  <c r="L53" i="53"/>
  <c r="L16" i="54"/>
  <c r="M56" i="53"/>
  <c r="M18" i="54"/>
  <c r="M19" i="54" s="1"/>
  <c r="M58" i="53"/>
  <c r="P53" i="53"/>
  <c r="P15" i="54"/>
  <c r="P16" i="54" s="1"/>
  <c r="L55" i="58"/>
  <c r="E52" i="50"/>
  <c r="D52" i="50"/>
  <c r="H52" i="50"/>
  <c r="G52" i="50"/>
  <c r="F52" i="50"/>
  <c r="K52" i="50"/>
  <c r="C52" i="50"/>
  <c r="I52" i="50"/>
  <c r="J52" i="50"/>
  <c r="L52" i="50" l="1"/>
  <c r="P52" i="50" s="1"/>
  <c r="N53" i="50" s="1"/>
  <c r="M21" i="54"/>
  <c r="M22" i="54" s="1"/>
  <c r="M59" i="53"/>
  <c r="G53" i="50" l="1"/>
  <c r="G53" i="58" s="1"/>
  <c r="G54" i="58" s="1"/>
  <c r="D53" i="50"/>
  <c r="D53" i="58" s="1"/>
  <c r="D54" i="58" s="1"/>
  <c r="K53" i="50"/>
  <c r="O53" i="50"/>
  <c r="F53" i="50"/>
  <c r="J53" i="50"/>
  <c r="H53" i="50"/>
  <c r="I53" i="50"/>
  <c r="E53" i="50"/>
  <c r="C53" i="50"/>
  <c r="G54" i="53" l="1"/>
  <c r="D54" i="53"/>
  <c r="D55" i="53" s="1"/>
  <c r="K53" i="58"/>
  <c r="K54" i="58" s="1"/>
  <c r="K54" i="53"/>
  <c r="E53" i="58"/>
  <c r="E54" i="58" s="1"/>
  <c r="E54" i="53"/>
  <c r="J53" i="58"/>
  <c r="J54" i="58" s="1"/>
  <c r="J54" i="53"/>
  <c r="I53" i="58"/>
  <c r="I54" i="58" s="1"/>
  <c r="I54" i="53"/>
  <c r="F53" i="58"/>
  <c r="F54" i="58" s="1"/>
  <c r="F54" i="53"/>
  <c r="H53" i="58"/>
  <c r="H54" i="58" s="1"/>
  <c r="H54" i="53"/>
  <c r="L53" i="50"/>
  <c r="P53" i="50" s="1"/>
  <c r="N54" i="53"/>
  <c r="O55" i="50"/>
  <c r="N53" i="58"/>
  <c r="D17" i="54" l="1"/>
  <c r="G17" i="54"/>
  <c r="G55" i="53"/>
  <c r="K17" i="54"/>
  <c r="K55" i="53"/>
  <c r="F17" i="54"/>
  <c r="F55" i="53"/>
  <c r="J55" i="53"/>
  <c r="J17" i="54"/>
  <c r="D18" i="54"/>
  <c r="D19" i="54" s="1"/>
  <c r="D56" i="53"/>
  <c r="N17" i="54"/>
  <c r="O17" i="54" s="1"/>
  <c r="N55" i="53"/>
  <c r="O54" i="53"/>
  <c r="H17" i="54"/>
  <c r="H55" i="53"/>
  <c r="I17" i="54"/>
  <c r="I55" i="53"/>
  <c r="E55" i="53"/>
  <c r="E17" i="54"/>
  <c r="N54" i="58"/>
  <c r="O53" i="58"/>
  <c r="C53" i="58"/>
  <c r="C54" i="53"/>
  <c r="L55" i="50"/>
  <c r="P55" i="50" s="1"/>
  <c r="G18" i="54" l="1"/>
  <c r="G19" i="54" s="1"/>
  <c r="G56" i="53"/>
  <c r="K56" i="53"/>
  <c r="K18" i="54"/>
  <c r="K19" i="54" s="1"/>
  <c r="C54" i="58"/>
  <c r="L54" i="58" s="1"/>
  <c r="L53" i="58"/>
  <c r="P53" i="58" s="1"/>
  <c r="E18" i="54"/>
  <c r="E19" i="54" s="1"/>
  <c r="E56" i="53"/>
  <c r="N56" i="53"/>
  <c r="N18" i="54"/>
  <c r="O55" i="53"/>
  <c r="O56" i="53" s="1"/>
  <c r="I18" i="54"/>
  <c r="I19" i="54" s="1"/>
  <c r="I56" i="53"/>
  <c r="J18" i="54"/>
  <c r="J19" i="54" s="1"/>
  <c r="J56" i="53"/>
  <c r="N56" i="58"/>
  <c r="N57" i="53" s="1"/>
  <c r="H56" i="58"/>
  <c r="H57" i="53" s="1"/>
  <c r="H20" i="54" s="1"/>
  <c r="G56" i="58"/>
  <c r="G57" i="53" s="1"/>
  <c r="I56" i="58"/>
  <c r="I57" i="53" s="1"/>
  <c r="I20" i="54" s="1"/>
  <c r="D56" i="58"/>
  <c r="D57" i="53" s="1"/>
  <c r="C56" i="58"/>
  <c r="E56" i="58"/>
  <c r="E57" i="53" s="1"/>
  <c r="E20" i="54" s="1"/>
  <c r="O54" i="58"/>
  <c r="F56" i="58"/>
  <c r="F57" i="53" s="1"/>
  <c r="F20" i="54" s="1"/>
  <c r="J56" i="58"/>
  <c r="J57" i="53" s="1"/>
  <c r="J20" i="54" s="1"/>
  <c r="K56" i="58"/>
  <c r="K57" i="53" s="1"/>
  <c r="F18" i="54"/>
  <c r="F19" i="54" s="1"/>
  <c r="F56" i="53"/>
  <c r="C55" i="53"/>
  <c r="C17" i="54"/>
  <c r="L17" i="54" s="1"/>
  <c r="P17" i="54" s="1"/>
  <c r="L54" i="53"/>
  <c r="P54" i="53" s="1"/>
  <c r="H18" i="54"/>
  <c r="H19" i="54" s="1"/>
  <c r="H56" i="53"/>
  <c r="P54" i="58" l="1"/>
  <c r="I58" i="53"/>
  <c r="I21" i="54" s="1"/>
  <c r="I22" i="54" s="1"/>
  <c r="E58" i="53"/>
  <c r="E59" i="53" s="1"/>
  <c r="H58" i="53"/>
  <c r="H59" i="53" s="1"/>
  <c r="D20" i="54"/>
  <c r="D58" i="53"/>
  <c r="O57" i="53"/>
  <c r="N20" i="54"/>
  <c r="O20" i="54" s="1"/>
  <c r="N58" i="53"/>
  <c r="J58" i="53"/>
  <c r="O18" i="54"/>
  <c r="O19" i="54" s="1"/>
  <c r="N19" i="54"/>
  <c r="C56" i="53"/>
  <c r="C18" i="54"/>
  <c r="L55" i="53"/>
  <c r="K58" i="53"/>
  <c r="K20" i="54"/>
  <c r="G20" i="54"/>
  <c r="G58" i="53"/>
  <c r="F58" i="53"/>
  <c r="C57" i="53"/>
  <c r="C58" i="53" s="1"/>
  <c r="L56" i="58"/>
  <c r="I59" i="53" l="1"/>
  <c r="H21" i="54"/>
  <c r="H22" i="54" s="1"/>
  <c r="E21" i="54"/>
  <c r="E22" i="54" s="1"/>
  <c r="F59" i="53"/>
  <c r="F21" i="54"/>
  <c r="F22" i="54" s="1"/>
  <c r="G21" i="54"/>
  <c r="G22" i="54" s="1"/>
  <c r="G59" i="53"/>
  <c r="P55" i="53"/>
  <c r="P56" i="53" s="1"/>
  <c r="L56" i="53"/>
  <c r="C59" i="53"/>
  <c r="C21" i="54"/>
  <c r="L58" i="53"/>
  <c r="O58" i="53"/>
  <c r="O59" i="53" s="1"/>
  <c r="N59" i="53"/>
  <c r="N21" i="54"/>
  <c r="C20" i="54"/>
  <c r="L20" i="54" s="1"/>
  <c r="P20" i="54" s="1"/>
  <c r="L57" i="53"/>
  <c r="P57" i="53" s="1"/>
  <c r="C19" i="54"/>
  <c r="L18" i="54"/>
  <c r="J59" i="53"/>
  <c r="J21" i="54"/>
  <c r="J22" i="54" s="1"/>
  <c r="D21" i="54"/>
  <c r="D22" i="54" s="1"/>
  <c r="D59" i="53"/>
  <c r="K59" i="53"/>
  <c r="K21" i="54"/>
  <c r="K22" i="54" s="1"/>
  <c r="P18" i="54" l="1"/>
  <c r="P19" i="54" s="1"/>
  <c r="L19" i="54"/>
  <c r="N22" i="54"/>
  <c r="O21" i="54"/>
  <c r="O22" i="54" s="1"/>
  <c r="L21" i="54"/>
  <c r="C22" i="54"/>
  <c r="P58" i="53"/>
  <c r="P59" i="53" s="1"/>
  <c r="L59" i="53"/>
  <c r="P21" i="54" l="1"/>
  <c r="P22" i="54" s="1"/>
  <c r="L22" i="54"/>
</calcChain>
</file>

<file path=xl/sharedStrings.xml><?xml version="1.0" encoding="utf-8"?>
<sst xmlns="http://schemas.openxmlformats.org/spreadsheetml/2006/main" count="428" uniqueCount="149">
  <si>
    <t>TOTAL</t>
  </si>
  <si>
    <t>EXPENSES</t>
  </si>
  <si>
    <t>TOTAL EXPENSES</t>
  </si>
  <si>
    <t>SUPPORT AND REVENUE</t>
  </si>
  <si>
    <t>TOTAL SUPPORT AND REVENUE</t>
  </si>
  <si>
    <t>Change in Net Assets</t>
  </si>
  <si>
    <t>Fundraising</t>
  </si>
  <si>
    <t># of Hours</t>
  </si>
  <si>
    <t>% of Time</t>
  </si>
  <si>
    <t>Benefits</t>
  </si>
  <si>
    <t>Retirement</t>
  </si>
  <si>
    <t>Payroll Taxes</t>
  </si>
  <si>
    <t>Contributed Support</t>
  </si>
  <si>
    <t>Personnel Expenses</t>
  </si>
  <si>
    <t>n/a</t>
  </si>
  <si>
    <t>Program Services</t>
  </si>
  <si>
    <t>Supporting Services</t>
  </si>
  <si>
    <t>Revenue Released from Restrictions</t>
  </si>
  <si>
    <t>Notes</t>
  </si>
  <si>
    <t>Earned Revenue</t>
  </si>
  <si>
    <t>Subtotal</t>
  </si>
  <si>
    <t>Salaries</t>
  </si>
  <si>
    <t>Salary</t>
  </si>
  <si>
    <t>FICA</t>
  </si>
  <si>
    <t>SUTA</t>
  </si>
  <si>
    <t>Name Your Programs Here</t>
  </si>
  <si>
    <t>Management and General (Admin)</t>
  </si>
  <si>
    <t>Your Fiscal Year Equals</t>
  </si>
  <si>
    <t>Nonprofits Assistance Fund Budget and Allocation Tool</t>
  </si>
  <si>
    <t>If yes, what is the SUTA Rate =</t>
  </si>
  <si>
    <t>If yes, what is the SUTA Wage Base =</t>
  </si>
  <si>
    <t>Yes</t>
  </si>
  <si>
    <t>No</t>
  </si>
  <si>
    <t>Total Annual Salary</t>
  </si>
  <si>
    <t>Total Hours Worked Per Year</t>
  </si>
  <si>
    <t>Check sums</t>
  </si>
  <si>
    <t>Define Your Fiscal Year</t>
  </si>
  <si>
    <t>Define Your Programs</t>
  </si>
  <si>
    <t>Enter Name of Benefit Here</t>
  </si>
  <si>
    <t>Name of Benefit</t>
  </si>
  <si>
    <t>Name of Tax</t>
  </si>
  <si>
    <t>Other Benefit</t>
  </si>
  <si>
    <t>Based on Salary</t>
  </si>
  <si>
    <t>Enter zero if none</t>
  </si>
  <si>
    <t>Allocation of Salary, Taxes, and Benefits</t>
  </si>
  <si>
    <t>Benefits Not Determined By Salary (Allocated by Hours)</t>
  </si>
  <si>
    <t>Total Benefits Allocated by Hours</t>
  </si>
  <si>
    <t>Direct - Simple Assignment</t>
  </si>
  <si>
    <t>Amount to be Allocated</t>
  </si>
  <si>
    <t>Number of Units/FTEs/Sq Ft/Other</t>
  </si>
  <si>
    <t>Enter Name of Method Here</t>
  </si>
  <si>
    <t>Hours per Program</t>
  </si>
  <si>
    <t>Percentage of Units/FTEs/Sq Ft/Other</t>
  </si>
  <si>
    <t>Indirect Allocation</t>
  </si>
  <si>
    <t>Percent of Direct Expenses</t>
  </si>
  <si>
    <t>Budget Total by Program</t>
  </si>
  <si>
    <t>Budget Total by Program - Summary</t>
  </si>
  <si>
    <t>Complete only the green-shaded boxes</t>
  </si>
  <si>
    <t>Salary, Taxes, Retirement, and Benefits based on Salary</t>
  </si>
  <si>
    <t>Chart of Accounts - Design Your Chart of Accounts</t>
  </si>
  <si>
    <t>% Rate =</t>
  </si>
  <si>
    <t>FICA % Rate (Default is 7.65%) =</t>
  </si>
  <si>
    <t>FTEs per Program</t>
  </si>
  <si>
    <t>Percentage of FTEs per Program</t>
  </si>
  <si>
    <t>Number of hours per full-time work week =</t>
  </si>
  <si>
    <t>Up to 5</t>
  </si>
  <si>
    <t xml:space="preserve">Enter contributed </t>
  </si>
  <si>
    <t>Enter earned</t>
  </si>
  <si>
    <t>Required</t>
  </si>
  <si>
    <t>Does your state have a state unemployment tax?</t>
  </si>
  <si>
    <t>Enter name of staff person here =</t>
  </si>
  <si>
    <t>Enter annual salary here =</t>
  </si>
  <si>
    <t>Enter total hours worked per year here =</t>
  </si>
  <si>
    <t>FTEs</t>
  </si>
  <si>
    <t>Direct Allocation Method 1</t>
  </si>
  <si>
    <t>Direct Allocation Method 2</t>
  </si>
  <si>
    <t>Do not add or delete rows or columns</t>
  </si>
  <si>
    <t>Enter your first program =</t>
  </si>
  <si>
    <t>Enter your next program =</t>
  </si>
  <si>
    <t>Enter your fiscal year end date as MM/DD/YY =</t>
  </si>
  <si>
    <t xml:space="preserve">income items </t>
  </si>
  <si>
    <t>income items</t>
  </si>
  <si>
    <t xml:space="preserve">The programs, departments, projects, or cost centers a nonprofit chooses to track and report in its accounting system should closely match the distinct areas of work that the organization engages in to meet its mission.  A best practice is to limit programs, departments, projects, or cost centers to only those that reflect the organization's mission, strategic plan, and the regular areas of work undertaken by the nonprofit. Avoid creating a program, department, project, or cost center for each individual grant or grantor unless that donor requires a highly specific or unique report that demands its own tracking.  Instead build proposal budgets to potential funders around your existing programs, departments, projects, or cost centers.   </t>
  </si>
  <si>
    <t>TIP:</t>
  </si>
  <si>
    <t xml:space="preserve">Keep the chart of accounts as lean and simple as possible.  Only create accounts for income or expenses items at the level of detail around which the organization makes management or budget decisions.  Sometimes a particular donor or grantor will require a specific account line item be tracked.  Otherwise, the rule of thumb is to create only the number of accounts needed to provide an appropriate level of clarity and transparency, without overcomplicating the chart of accounts.  </t>
  </si>
  <si>
    <t>Contributed support refers to those income items that are donated to the organization.  These items are generally the result of fundraising activities.</t>
  </si>
  <si>
    <t>Earned revenue refers to items that are generated through the activities of the nonprofit. Often these items are fees for service, dues, or contract payments. Interest income and miscellaneous income are included under this heading.</t>
  </si>
  <si>
    <t>Contracted services includes expenses like audit and accounting fees, legal fees, outside consultants, etc.</t>
  </si>
  <si>
    <t>Occupancy includes expenses like rent, utilities, building depreciation expense, interest on mortgage, building maintenance, building insurance, etc.</t>
  </si>
  <si>
    <t xml:space="preserve">Include depreciation expense on equipment, software, and furniture. Include equipment rentals, interest on capital leases, and IT service agreements. Include expenses for equipment and furniture that does not meet your capitalization threshold. (See note below.) </t>
  </si>
  <si>
    <t>We have pre-populated Personnel line items in order to closely match the line items required on the IRS Form 990 Functional Expense Statement.  Your organization may not use all of these line items.</t>
  </si>
  <si>
    <t>These line items reflect the remaining major activities of your organization.  Examples include travel, printing and photocopying, supplies, meeting expenses, and other expenses that are significant to your organization's program and operations.</t>
  </si>
  <si>
    <r>
      <rPr>
        <b/>
        <sz val="10"/>
        <rFont val="Arial"/>
        <family val="2"/>
      </rPr>
      <t>Note:</t>
    </r>
    <r>
      <rPr>
        <sz val="10"/>
        <rFont val="Arial"/>
        <family val="2"/>
      </rPr>
      <t xml:space="preserve"> Organizations generally establish a dollar threshold above which they capitalize purchases of equipment, software, and furniture. This threshold is usually $500 and up, depending on the size and complexity of the organization. When capitalized, purchases are booked as a fixed asset. The value of the purchase is then depreciated over time. The depreciation is booked as an expense.</t>
    </r>
  </si>
  <si>
    <t>The total number of hours worked per year will vary depending on the standard full-time work week and whether the employee is full-time or part-time.  The formula is the number of hours the employee works per week times 52 weeks. (Employee hours per week x 52 weeks)</t>
  </si>
  <si>
    <r>
      <t xml:space="preserve">TIP: </t>
    </r>
    <r>
      <rPr>
        <sz val="10"/>
        <rFont val="Arial"/>
        <family val="2"/>
      </rPr>
      <t>Complete the upper section first. New fields will become available based on your entries.</t>
    </r>
  </si>
  <si>
    <r>
      <t xml:space="preserve">TIP: </t>
    </r>
    <r>
      <rPr>
        <sz val="10"/>
        <rFont val="Arial"/>
        <family val="2"/>
      </rPr>
      <t>After you enter each staff person, new fields will become available for entry</t>
    </r>
  </si>
  <si>
    <t>Other Tax</t>
  </si>
  <si>
    <t>You must know the total annual cost of this benefit per employee.</t>
  </si>
  <si>
    <t>You must enter the benefit name first</t>
  </si>
  <si>
    <t>Enter only those income and expense items that can be easily assigned to a single program or are easily divided between two or more programs.  Income and expenses that require allocation will be addressed in the following worksheets.</t>
  </si>
  <si>
    <t>Enter income and expense amounts for only those line items that should be allocated by the FTE method. You may leave some green-shaded fields blank.</t>
  </si>
  <si>
    <t>Enter the name of the allocation method being used first.  This will highlight other fields to be entered.</t>
  </si>
  <si>
    <t>Enter only those income or expense amounts for which this particular allocation method will be used.  Some green-shaded fields may be left blank.</t>
  </si>
  <si>
    <t>Introduction</t>
  </si>
  <si>
    <t>Nonprofits Assistance Fund developed this tool to aid a nonprofit organization in calculating the true costs of each of its programs.</t>
  </si>
  <si>
    <t>The tool can also be used as a standalone aid.  The best results are obtained when completing each of the tabs of this Excel document in order from left to right.</t>
  </si>
  <si>
    <t>Purple fields are instructions for individual lines or data entry fields</t>
  </si>
  <si>
    <t>Green-shaded fields are for data entry.  Some green-shaded fields will appear after the initial field is completed.</t>
  </si>
  <si>
    <t>Gray-shaded fields are not to have anything entered in them.  To do so may delete formulas that are crucial for this tool to work.</t>
  </si>
  <si>
    <t>9 or fewer separate program areas, departments, projects, or cost centers</t>
  </si>
  <si>
    <t>10 or fewer staff persons</t>
  </si>
  <si>
    <t>The tool is designed for a nonprofit with the following parameters:</t>
  </si>
  <si>
    <t>Orange fields are Tips to help complete whole worksheets or a section of a worksheet</t>
  </si>
  <si>
    <t>No more than three separate direct allocation methods, one of which is FTEs</t>
  </si>
  <si>
    <t>There are color-coded instructions, tips, and fields throughout the document.</t>
  </si>
  <si>
    <t>Subtotal Support</t>
  </si>
  <si>
    <t>Subtotal Revenue</t>
  </si>
  <si>
    <t>Fundraising Allocation</t>
  </si>
  <si>
    <t>TOTAL EXPENSES before Allocations</t>
  </si>
  <si>
    <t>TOTAL EXPENSES with Indirect Allocation</t>
  </si>
  <si>
    <t>TOTAL EXPENSES with All Allocations</t>
  </si>
  <si>
    <t>Percent of Total Support</t>
  </si>
  <si>
    <t>There is nothing to be entered on this sheet.  This sheet automatically calculates the Fundraising Allocation based on percentage of Subtotal Support. See bottom lines below.</t>
  </si>
  <si>
    <t>The tool takes information you input and allocates indirect (admin) costs and fundraising costs across your various programs.</t>
  </si>
  <si>
    <t>If you are not familiar with advanced formulas and conditional formatting functions in Excel, we recommend that you do not add or delete any columns or rows in any of the tabs or worksheets.  This tool is an Excel document in which fields and formulas are tied to specific columns and rows.  If you delete or add any columns or rows, the formulas and formatting may be corrupted and the tool may not function properly.</t>
  </si>
  <si>
    <t>H</t>
  </si>
  <si>
    <t>H = Header; A = Account</t>
  </si>
  <si>
    <t>A</t>
  </si>
  <si>
    <t>Required (Header)</t>
  </si>
  <si>
    <t>Required (Account)</t>
  </si>
  <si>
    <t>Headers do not accept data</t>
  </si>
  <si>
    <t>Use Accounts for expenses</t>
  </si>
  <si>
    <t>Enter H or A for each item</t>
  </si>
  <si>
    <t>Enter name of method here &gt;</t>
  </si>
  <si>
    <t>All Other Expenses</t>
  </si>
  <si>
    <t>Enter Total Annual Cost For Each Employee Below</t>
  </si>
  <si>
    <t>612-278-7180</t>
  </si>
  <si>
    <t>www.nonprofitsassistancefund.org</t>
  </si>
  <si>
    <t>% of FTEs</t>
  </si>
  <si>
    <t>What method do you use to allocate Indirect?</t>
  </si>
  <si>
    <t>Percent of FTEs</t>
  </si>
  <si>
    <t>% of Direct Expenses</t>
  </si>
  <si>
    <t>Your Organization's Name</t>
  </si>
  <si>
    <t>Enter your organization's name here =</t>
  </si>
  <si>
    <t>Direct Allocation Method - FTEs</t>
  </si>
  <si>
    <t>The last three tabs of the worksheet require no data entry.  These tabs simply total information from the previous tabs.</t>
  </si>
  <si>
    <t>Knowing the total cost of each of your programs, including all the shared costs, is essential to managing well and planning strategically.</t>
  </si>
  <si>
    <t>A chart of accounts with no more than 10 income line items and 21 expense line items beyond the pre-populated items</t>
  </si>
  <si>
    <t>This tool is designed to be used in conjunction with our training workshop on the topic, "What do your programs really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</si>
</sst>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0000%"/>
    <numFmt numFmtId="168" formatCode="0.0%"/>
    <numFmt numFmtId="169" formatCode="&quot;FY&quot;yyyy"/>
    <numFmt numFmtId="170" formatCode="mm/dd/yy;@"/>
    <numFmt numFmtId="171" formatCode="_([$$-409]* #,##0_);_([$$-409]* \(#,##0\);_([$$-409]* &quot;-&quot;??_);_(@_)"/>
    <numFmt numFmtId="172" formatCode="_(* #,##0.0_);_(* \(#,##0.0\);_(* &quot;-&quot;??_);_(@_)"/>
  </numFmts>
  <fonts count="22" x14ac:knownFonts="1">
    <font>
      <sz val="12"/>
      <name val="Arial"/>
    </font>
    <font>
      <sz val="10"/>
      <name val="Arial"/>
      <family val="2"/>
    </font>
    <font>
      <b/>
      <sz val="10"/>
      <name val="Arial"/>
      <family val="2"/>
    </font>
    <font>
      <sz val="12"/>
      <name val="Times New Roman"/>
      <family val="1"/>
    </font>
    <font>
      <sz val="8"/>
      <name val="Arial"/>
      <family val="2"/>
    </font>
    <font>
      <i/>
      <sz val="10"/>
      <name val="Arial"/>
      <family val="2"/>
    </font>
    <font>
      <b/>
      <sz val="8"/>
      <name val="Arial"/>
      <family val="2"/>
    </font>
    <font>
      <sz val="12"/>
      <name val="Arial"/>
      <family val="2"/>
    </font>
    <font>
      <sz val="9"/>
      <name val="Arial"/>
      <family val="2"/>
    </font>
    <font>
      <b/>
      <sz val="9"/>
      <name val="Arial"/>
      <family val="2"/>
    </font>
    <font>
      <i/>
      <sz val="9"/>
      <name val="Arial"/>
      <family val="2"/>
    </font>
    <font>
      <sz val="9"/>
      <color rgb="FF000000"/>
      <name val="Arial"/>
      <family val="2"/>
    </font>
    <font>
      <b/>
      <sz val="9"/>
      <color rgb="FF000000"/>
      <name val="Arial"/>
      <family val="2"/>
    </font>
    <font>
      <b/>
      <i/>
      <sz val="8"/>
      <name val="Arial"/>
      <family val="2"/>
    </font>
    <font>
      <i/>
      <sz val="8"/>
      <name val="Arial"/>
      <family val="2"/>
    </font>
    <font>
      <b/>
      <sz val="9"/>
      <color rgb="FF00B050"/>
      <name val="Arial"/>
      <family val="2"/>
    </font>
    <font>
      <b/>
      <sz val="9"/>
      <color rgb="FFC00000"/>
      <name val="Arial"/>
      <family val="2"/>
    </font>
    <font>
      <b/>
      <sz val="10"/>
      <color rgb="FFC00000"/>
      <name val="Arial"/>
      <family val="2"/>
    </font>
    <font>
      <b/>
      <sz val="12"/>
      <name val="Arial"/>
      <family val="2"/>
    </font>
    <font>
      <sz val="12"/>
      <color rgb="FFC00000"/>
      <name val="Arial"/>
      <family val="2"/>
    </font>
    <font>
      <b/>
      <i/>
      <sz val="9"/>
      <color rgb="FF000000"/>
      <name val="Arial"/>
      <family val="2"/>
    </font>
    <font>
      <u/>
      <sz val="12"/>
      <color theme="10"/>
      <name val="Arial"/>
      <family val="2"/>
    </font>
  </fonts>
  <fills count="13">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s>
  <borders count="46">
    <border>
      <left/>
      <right/>
      <top/>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00B0F0"/>
      </left>
      <right style="thin">
        <color indexed="64"/>
      </right>
      <top style="medium">
        <color rgb="FF00B0F0"/>
      </top>
      <bottom style="medium">
        <color rgb="FF00B0F0"/>
      </bottom>
      <diagonal/>
    </border>
    <border>
      <left style="thin">
        <color indexed="64"/>
      </left>
      <right style="thin">
        <color indexed="64"/>
      </right>
      <top style="medium">
        <color rgb="FF00B0F0"/>
      </top>
      <bottom style="medium">
        <color rgb="FF00B0F0"/>
      </bottom>
      <diagonal/>
    </border>
    <border>
      <left style="thin">
        <color indexed="64"/>
      </left>
      <right style="medium">
        <color rgb="FF00B0F0"/>
      </right>
      <top style="medium">
        <color rgb="FF00B0F0"/>
      </top>
      <bottom style="medium">
        <color rgb="FF00B0F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00B0F0"/>
      </left>
      <right style="medium">
        <color rgb="FF00B0F0"/>
      </right>
      <top style="medium">
        <color rgb="FF00B0F0"/>
      </top>
      <bottom style="medium">
        <color rgb="FF00B0F0"/>
      </bottom>
      <diagonal/>
    </border>
    <border>
      <left style="medium">
        <color rgb="FFFF0000"/>
      </left>
      <right/>
      <top style="medium">
        <color rgb="FFFF0000"/>
      </top>
      <bottom style="medium">
        <color rgb="FFFF0000"/>
      </bottom>
      <diagonal/>
    </border>
    <border>
      <left style="medium">
        <color theme="6" tint="-0.499984740745262"/>
      </left>
      <right style="medium">
        <color theme="6" tint="-0.499984740745262"/>
      </right>
      <top/>
      <bottom/>
      <diagonal/>
    </border>
    <border>
      <left style="medium">
        <color theme="6" tint="-0.499984740745262"/>
      </left>
      <right style="medium">
        <color theme="6" tint="-0.499984740745262"/>
      </right>
      <top/>
      <bottom style="medium">
        <color theme="6" tint="-0.499984740745262"/>
      </bottom>
      <diagonal/>
    </border>
    <border>
      <left/>
      <right style="medium">
        <color theme="6" tint="-0.499984740745262"/>
      </right>
      <top style="medium">
        <color theme="6" tint="-0.499984740745262"/>
      </top>
      <bottom/>
      <diagonal/>
    </border>
    <border>
      <left style="thin">
        <color indexed="64"/>
      </left>
      <right style="thin">
        <color indexed="64"/>
      </right>
      <top style="thin">
        <color indexed="64"/>
      </top>
      <bottom style="medium">
        <color rgb="FFFF0000"/>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9" fontId="7" fillId="0" borderId="0" applyFont="0" applyFill="0" applyBorder="0" applyAlignment="0" applyProtection="0"/>
    <xf numFmtId="0" fontId="21" fillId="0" borderId="0" applyNumberFormat="0" applyFill="0" applyBorder="0" applyAlignment="0" applyProtection="0"/>
  </cellStyleXfs>
  <cellXfs count="437">
    <xf numFmtId="0" fontId="0" fillId="0" borderId="0" xfId="0"/>
    <xf numFmtId="164" fontId="8" fillId="3" borderId="0" xfId="1" applyNumberFormat="1" applyFont="1" applyFill="1" applyBorder="1" applyAlignment="1">
      <alignment horizontal="center"/>
    </xf>
    <xf numFmtId="164" fontId="8" fillId="3" borderId="0" xfId="1" applyNumberFormat="1" applyFont="1" applyFill="1" applyBorder="1" applyAlignment="1"/>
    <xf numFmtId="164" fontId="8" fillId="0" borderId="0" xfId="1" applyNumberFormat="1" applyFont="1" applyFill="1" applyBorder="1" applyAlignment="1"/>
    <xf numFmtId="164" fontId="8" fillId="3" borderId="3" xfId="1" applyNumberFormat="1" applyFont="1" applyFill="1" applyBorder="1" applyAlignment="1"/>
    <xf numFmtId="164" fontId="8" fillId="3" borderId="0" xfId="1" applyNumberFormat="1" applyFont="1" applyFill="1" applyBorder="1"/>
    <xf numFmtId="164" fontId="8" fillId="3" borderId="3" xfId="1" applyNumberFormat="1" applyFont="1" applyFill="1" applyBorder="1"/>
    <xf numFmtId="0" fontId="8" fillId="0" borderId="0" xfId="0" applyFont="1" applyFill="1"/>
    <xf numFmtId="3" fontId="8" fillId="4" borderId="6" xfId="0" quotePrefix="1" applyNumberFormat="1" applyFont="1" applyFill="1" applyBorder="1" applyAlignment="1">
      <alignment horizontal="center"/>
    </xf>
    <xf numFmtId="164" fontId="8" fillId="4" borderId="2" xfId="1" applyNumberFormat="1" applyFont="1" applyFill="1" applyBorder="1" applyAlignment="1">
      <alignment horizontal="center"/>
    </xf>
    <xf numFmtId="164" fontId="8" fillId="4" borderId="2" xfId="1" applyNumberFormat="1" applyFont="1" applyFill="1" applyBorder="1" applyAlignment="1"/>
    <xf numFmtId="164" fontId="8" fillId="4" borderId="8" xfId="1" applyNumberFormat="1" applyFont="1" applyFill="1" applyBorder="1" applyAlignment="1"/>
    <xf numFmtId="164" fontId="8" fillId="4" borderId="2" xfId="1" applyNumberFormat="1" applyFont="1" applyFill="1" applyBorder="1"/>
    <xf numFmtId="164" fontId="8" fillId="4" borderId="8" xfId="1" applyNumberFormat="1" applyFont="1" applyFill="1" applyBorder="1"/>
    <xf numFmtId="3" fontId="8" fillId="0" borderId="0" xfId="0" applyNumberFormat="1" applyFont="1" applyFill="1" applyBorder="1" applyAlignment="1"/>
    <xf numFmtId="0" fontId="6" fillId="3" borderId="5" xfId="0" applyFont="1" applyFill="1" applyBorder="1" applyAlignment="1">
      <alignment horizontal="center"/>
    </xf>
    <xf numFmtId="0" fontId="8" fillId="2" borderId="1" xfId="0" applyFont="1" applyFill="1" applyBorder="1"/>
    <xf numFmtId="43" fontId="1" fillId="3" borderId="0" xfId="1" applyFont="1" applyFill="1" applyAlignment="1" applyProtection="1">
      <alignment horizontal="left"/>
      <protection locked="0"/>
    </xf>
    <xf numFmtId="0" fontId="1" fillId="0" borderId="0" xfId="0" applyFont="1"/>
    <xf numFmtId="169" fontId="2" fillId="3" borderId="0" xfId="0" applyNumberFormat="1" applyFont="1" applyFill="1" applyBorder="1" applyAlignment="1">
      <alignment horizontal="left"/>
    </xf>
    <xf numFmtId="3" fontId="9" fillId="3" borderId="0" xfId="0" applyNumberFormat="1" applyFont="1" applyFill="1" applyBorder="1" applyAlignment="1"/>
    <xf numFmtId="0" fontId="1" fillId="3" borderId="0" xfId="0" applyFont="1" applyFill="1"/>
    <xf numFmtId="169" fontId="2" fillId="3" borderId="0" xfId="0" applyNumberFormat="1" applyFont="1" applyFill="1" applyBorder="1" applyAlignment="1">
      <alignment horizontal="right"/>
    </xf>
    <xf numFmtId="0" fontId="1" fillId="3" borderId="3" xfId="0" applyFont="1" applyFill="1" applyBorder="1"/>
    <xf numFmtId="0" fontId="1" fillId="3" borderId="1" xfId="0" applyFont="1" applyFill="1" applyBorder="1"/>
    <xf numFmtId="0" fontId="2" fillId="3" borderId="0" xfId="0" applyFont="1" applyFill="1"/>
    <xf numFmtId="0" fontId="1" fillId="3" borderId="4" xfId="0" applyFont="1" applyFill="1" applyBorder="1"/>
    <xf numFmtId="0" fontId="2" fillId="3" borderId="4" xfId="0" applyFont="1" applyFill="1" applyBorder="1" applyAlignment="1">
      <alignment horizontal="center"/>
    </xf>
    <xf numFmtId="0" fontId="2" fillId="2" borderId="0" xfId="0" applyFont="1" applyFill="1"/>
    <xf numFmtId="0" fontId="2" fillId="3" borderId="3" xfId="0" applyFont="1" applyFill="1" applyBorder="1"/>
    <xf numFmtId="0" fontId="2" fillId="3" borderId="1" xfId="0" applyFont="1" applyFill="1" applyBorder="1"/>
    <xf numFmtId="0" fontId="2" fillId="3" borderId="0" xfId="0" applyFont="1" applyFill="1" applyAlignment="1">
      <alignment horizontal="center"/>
    </xf>
    <xf numFmtId="0" fontId="2" fillId="3" borderId="1" xfId="0" applyFont="1" applyFill="1" applyBorder="1" applyAlignment="1">
      <alignment horizontal="center"/>
    </xf>
    <xf numFmtId="43" fontId="2" fillId="3" borderId="3" xfId="1" applyFont="1" applyFill="1" applyBorder="1" applyAlignment="1">
      <alignment horizontal="left" indent="2"/>
    </xf>
    <xf numFmtId="43" fontId="2" fillId="3" borderId="0" xfId="1" applyFont="1" applyFill="1" applyAlignment="1">
      <alignment horizontal="left"/>
    </xf>
    <xf numFmtId="164" fontId="1" fillId="3" borderId="2" xfId="1" applyNumberFormat="1" applyFont="1" applyFill="1" applyBorder="1" applyAlignment="1" applyProtection="1">
      <alignment horizontal="left"/>
    </xf>
    <xf numFmtId="0" fontId="1" fillId="0" borderId="0" xfId="0" applyFont="1" applyFill="1"/>
    <xf numFmtId="164" fontId="1" fillId="3" borderId="0" xfId="1" applyNumberFormat="1" applyFont="1" applyFill="1"/>
    <xf numFmtId="164" fontId="1" fillId="3" borderId="3" xfId="1" applyNumberFormat="1" applyFont="1" applyFill="1" applyBorder="1"/>
    <xf numFmtId="3" fontId="2" fillId="3" borderId="3" xfId="0" applyNumberFormat="1" applyFont="1" applyFill="1" applyBorder="1" applyAlignment="1">
      <alignment horizontal="center"/>
    </xf>
    <xf numFmtId="0" fontId="2" fillId="3" borderId="0" xfId="0" applyFont="1" applyFill="1" applyBorder="1" applyAlignment="1">
      <alignment horizontal="center"/>
    </xf>
    <xf numFmtId="9" fontId="1" fillId="3" borderId="7" xfId="3" applyFont="1" applyFill="1" applyBorder="1"/>
    <xf numFmtId="9" fontId="1" fillId="3" borderId="15" xfId="3" applyFont="1" applyFill="1" applyBorder="1"/>
    <xf numFmtId="0" fontId="2" fillId="3" borderId="16" xfId="0" applyFont="1" applyFill="1" applyBorder="1" applyAlignment="1">
      <alignment horizontal="center"/>
    </xf>
    <xf numFmtId="9" fontId="2" fillId="3" borderId="18" xfId="3" applyFont="1" applyFill="1" applyBorder="1"/>
    <xf numFmtId="166" fontId="2" fillId="3" borderId="22" xfId="2" applyNumberFormat="1" applyFont="1" applyFill="1" applyBorder="1"/>
    <xf numFmtId="0" fontId="2" fillId="3" borderId="10" xfId="0" applyFont="1" applyFill="1" applyBorder="1" applyAlignment="1">
      <alignment horizontal="center"/>
    </xf>
    <xf numFmtId="0" fontId="2" fillId="3" borderId="8" xfId="0" applyFont="1" applyFill="1" applyBorder="1" applyAlignment="1">
      <alignment horizontal="center"/>
    </xf>
    <xf numFmtId="0" fontId="1" fillId="0" borderId="0" xfId="0" applyFont="1" applyBorder="1"/>
    <xf numFmtId="166" fontId="2" fillId="3" borderId="19" xfId="2" applyNumberFormat="1" applyFont="1" applyFill="1" applyBorder="1"/>
    <xf numFmtId="0" fontId="1" fillId="3" borderId="2" xfId="0" applyFont="1" applyFill="1" applyBorder="1"/>
    <xf numFmtId="0" fontId="1" fillId="3" borderId="0" xfId="0" applyFont="1" applyFill="1" applyBorder="1"/>
    <xf numFmtId="3" fontId="2" fillId="3" borderId="0" xfId="0" applyNumberFormat="1" applyFont="1" applyFill="1" applyBorder="1" applyAlignment="1">
      <alignment horizontal="center"/>
    </xf>
    <xf numFmtId="0" fontId="2" fillId="3" borderId="5" xfId="0" applyFont="1" applyFill="1" applyBorder="1" applyAlignment="1">
      <alignment horizontal="center"/>
    </xf>
    <xf numFmtId="165" fontId="1" fillId="3" borderId="0" xfId="0" applyNumberFormat="1" applyFont="1" applyFill="1" applyBorder="1"/>
    <xf numFmtId="165" fontId="1" fillId="3" borderId="1" xfId="0" applyNumberFormat="1" applyFont="1" applyFill="1" applyBorder="1"/>
    <xf numFmtId="0" fontId="2" fillId="3" borderId="21" xfId="0" applyFont="1" applyFill="1" applyBorder="1" applyAlignment="1">
      <alignment horizontal="center"/>
    </xf>
    <xf numFmtId="0" fontId="2" fillId="3" borderId="6" xfId="0" applyFont="1" applyFill="1" applyBorder="1" applyAlignment="1">
      <alignment horizontal="center"/>
    </xf>
    <xf numFmtId="164" fontId="1" fillId="3" borderId="2" xfId="1" applyNumberFormat="1" applyFont="1" applyFill="1" applyBorder="1"/>
    <xf numFmtId="0" fontId="2" fillId="3" borderId="2" xfId="0" applyFont="1" applyFill="1" applyBorder="1" applyAlignment="1">
      <alignment horizontal="center"/>
    </xf>
    <xf numFmtId="9" fontId="1" fillId="3" borderId="10" xfId="0" applyNumberFormat="1" applyFont="1" applyFill="1" applyBorder="1" applyAlignment="1">
      <alignment horizontal="right"/>
    </xf>
    <xf numFmtId="164" fontId="1" fillId="3" borderId="8" xfId="1" applyNumberFormat="1" applyFont="1" applyFill="1" applyBorder="1"/>
    <xf numFmtId="165" fontId="1" fillId="3" borderId="8" xfId="3" applyNumberFormat="1" applyFont="1" applyFill="1" applyBorder="1"/>
    <xf numFmtId="165" fontId="1" fillId="3" borderId="11" xfId="3" applyNumberFormat="1" applyFont="1" applyFill="1" applyBorder="1"/>
    <xf numFmtId="0" fontId="1" fillId="3" borderId="7" xfId="0" applyFont="1" applyFill="1" applyBorder="1" applyAlignment="1">
      <alignment horizontal="right"/>
    </xf>
    <xf numFmtId="0" fontId="1" fillId="3" borderId="0" xfId="0" applyFont="1" applyFill="1" applyBorder="1" applyAlignment="1">
      <alignment horizontal="right"/>
    </xf>
    <xf numFmtId="9" fontId="1" fillId="3" borderId="0" xfId="3" applyFont="1" applyFill="1" applyBorder="1"/>
    <xf numFmtId="171" fontId="2" fillId="3" borderId="0" xfId="2" applyNumberFormat="1" applyFont="1" applyFill="1" applyAlignment="1">
      <alignment horizontal="right"/>
    </xf>
    <xf numFmtId="0" fontId="1" fillId="0" borderId="0" xfId="0" applyFont="1" applyFill="1" applyBorder="1"/>
    <xf numFmtId="164" fontId="2" fillId="3" borderId="1" xfId="1" applyNumberFormat="1" applyFont="1" applyFill="1" applyBorder="1" applyAlignment="1">
      <alignment horizontal="right"/>
    </xf>
    <xf numFmtId="9" fontId="1" fillId="3" borderId="2" xfId="3" applyFont="1" applyFill="1" applyBorder="1"/>
    <xf numFmtId="9" fontId="1" fillId="3" borderId="0" xfId="3" applyFont="1" applyFill="1"/>
    <xf numFmtId="9" fontId="2" fillId="3" borderId="10" xfId="3" applyFont="1" applyFill="1" applyBorder="1"/>
    <xf numFmtId="164" fontId="2" fillId="3" borderId="8" xfId="1" applyNumberFormat="1" applyFont="1" applyFill="1" applyBorder="1"/>
    <xf numFmtId="3" fontId="1" fillId="3" borderId="0" xfId="0" applyNumberFormat="1" applyFont="1" applyFill="1" applyAlignment="1"/>
    <xf numFmtId="166" fontId="1" fillId="3" borderId="0" xfId="2" applyNumberFormat="1" applyFont="1" applyFill="1"/>
    <xf numFmtId="0" fontId="14" fillId="3" borderId="0" xfId="0" applyFont="1" applyFill="1" applyAlignment="1">
      <alignment horizontal="center"/>
    </xf>
    <xf numFmtId="166" fontId="2" fillId="3" borderId="8" xfId="2" applyNumberFormat="1" applyFont="1" applyFill="1" applyBorder="1"/>
    <xf numFmtId="166" fontId="2" fillId="3" borderId="11" xfId="2" applyNumberFormat="1" applyFont="1" applyFill="1" applyBorder="1"/>
    <xf numFmtId="166" fontId="1" fillId="3" borderId="8" xfId="2" applyNumberFormat="1" applyFont="1" applyFill="1" applyBorder="1"/>
    <xf numFmtId="166" fontId="1" fillId="0" borderId="0" xfId="0" applyNumberFormat="1" applyFont="1"/>
    <xf numFmtId="10" fontId="1" fillId="3" borderId="1" xfId="3" applyNumberFormat="1" applyFont="1" applyFill="1" applyBorder="1" applyAlignment="1" applyProtection="1">
      <alignment horizontal="right"/>
      <protection locked="0"/>
    </xf>
    <xf numFmtId="0" fontId="8" fillId="5" borderId="0" xfId="0" applyFont="1" applyFill="1"/>
    <xf numFmtId="3" fontId="8" fillId="3" borderId="1" xfId="0" applyNumberFormat="1" applyFont="1" applyFill="1" applyBorder="1" applyAlignment="1">
      <alignment horizontal="center" wrapText="1"/>
    </xf>
    <xf numFmtId="169" fontId="2" fillId="3" borderId="20" xfId="0" applyNumberFormat="1" applyFont="1" applyFill="1" applyBorder="1" applyAlignment="1">
      <alignment horizontal="left"/>
    </xf>
    <xf numFmtId="0" fontId="2" fillId="2" borderId="1" xfId="0" applyFont="1" applyFill="1" applyBorder="1"/>
    <xf numFmtId="0" fontId="1" fillId="2" borderId="1" xfId="0" applyFont="1" applyFill="1" applyBorder="1"/>
    <xf numFmtId="3" fontId="10" fillId="3" borderId="0" xfId="0" applyNumberFormat="1" applyFont="1" applyFill="1" applyBorder="1" applyAlignment="1"/>
    <xf numFmtId="49" fontId="11" fillId="3" borderId="0" xfId="0" applyNumberFormat="1" applyFont="1" applyFill="1" applyBorder="1"/>
    <xf numFmtId="49" fontId="11" fillId="3" borderId="0" xfId="0" applyNumberFormat="1" applyFont="1" applyFill="1" applyBorder="1" applyAlignment="1">
      <alignment horizontal="left" indent="1"/>
    </xf>
    <xf numFmtId="49" fontId="12" fillId="3" borderId="0" xfId="0" applyNumberFormat="1" applyFont="1" applyFill="1" applyBorder="1" applyAlignment="1">
      <alignment horizontal="left" indent="2"/>
    </xf>
    <xf numFmtId="49" fontId="12" fillId="3" borderId="0" xfId="0" applyNumberFormat="1" applyFont="1" applyFill="1" applyBorder="1"/>
    <xf numFmtId="3" fontId="9" fillId="3" borderId="0" xfId="0" applyNumberFormat="1" applyFont="1" applyFill="1" applyBorder="1" applyAlignment="1">
      <alignment horizontal="left" indent="2"/>
    </xf>
    <xf numFmtId="169" fontId="2" fillId="3" borderId="1" xfId="0" applyNumberFormat="1" applyFont="1" applyFill="1" applyBorder="1" applyAlignment="1">
      <alignment horizontal="left"/>
    </xf>
    <xf numFmtId="3" fontId="8" fillId="3" borderId="0" xfId="0" applyNumberFormat="1" applyFont="1" applyFill="1" applyBorder="1" applyAlignment="1"/>
    <xf numFmtId="3" fontId="8" fillId="4" borderId="2" xfId="0" quotePrefix="1" applyNumberFormat="1" applyFont="1" applyFill="1" applyBorder="1" applyAlignment="1">
      <alignment horizontal="center"/>
    </xf>
    <xf numFmtId="3" fontId="8" fillId="4" borderId="23" xfId="0" quotePrefix="1" applyNumberFormat="1" applyFont="1" applyFill="1" applyBorder="1" applyAlignment="1">
      <alignment horizontal="center"/>
    </xf>
    <xf numFmtId="44" fontId="11" fillId="3" borderId="0" xfId="0" applyNumberFormat="1" applyFont="1" applyFill="1" applyBorder="1" applyAlignment="1">
      <alignment horizontal="left" indent="1"/>
    </xf>
    <xf numFmtId="44" fontId="11" fillId="3" borderId="0" xfId="0" applyNumberFormat="1" applyFont="1" applyFill="1" applyBorder="1"/>
    <xf numFmtId="166" fontId="8" fillId="3" borderId="3" xfId="2" applyNumberFormat="1" applyFont="1" applyFill="1" applyBorder="1" applyAlignment="1"/>
    <xf numFmtId="166" fontId="11" fillId="3" borderId="0" xfId="2" applyNumberFormat="1" applyFont="1" applyFill="1" applyBorder="1"/>
    <xf numFmtId="166" fontId="8" fillId="3" borderId="3" xfId="2" applyNumberFormat="1" applyFont="1" applyFill="1" applyBorder="1"/>
    <xf numFmtId="3" fontId="8" fillId="6" borderId="23" xfId="0" quotePrefix="1" applyNumberFormat="1" applyFont="1" applyFill="1" applyBorder="1" applyAlignment="1">
      <alignment horizontal="center"/>
    </xf>
    <xf numFmtId="164" fontId="8" fillId="6" borderId="2" xfId="1" applyNumberFormat="1" applyFont="1" applyFill="1" applyBorder="1" applyAlignment="1">
      <alignment horizontal="center"/>
    </xf>
    <xf numFmtId="164" fontId="8" fillId="6" borderId="2" xfId="1" applyNumberFormat="1" applyFont="1" applyFill="1" applyBorder="1" applyAlignment="1"/>
    <xf numFmtId="164" fontId="8" fillId="6" borderId="8" xfId="1" applyNumberFormat="1" applyFont="1" applyFill="1" applyBorder="1" applyAlignment="1"/>
    <xf numFmtId="164" fontId="8" fillId="6" borderId="2" xfId="1" applyNumberFormat="1" applyFont="1" applyFill="1" applyBorder="1"/>
    <xf numFmtId="164" fontId="8" fillId="6" borderId="8" xfId="1" applyNumberFormat="1" applyFont="1" applyFill="1" applyBorder="1"/>
    <xf numFmtId="0" fontId="9" fillId="3" borderId="13" xfId="0" applyFont="1" applyFill="1" applyBorder="1"/>
    <xf numFmtId="43" fontId="8" fillId="4" borderId="2" xfId="1" quotePrefix="1" applyFont="1" applyFill="1" applyBorder="1" applyAlignment="1">
      <alignment horizontal="center"/>
    </xf>
    <xf numFmtId="43" fontId="8" fillId="6" borderId="2" xfId="1" quotePrefix="1" applyFont="1" applyFill="1" applyBorder="1" applyAlignment="1">
      <alignment horizontal="center"/>
    </xf>
    <xf numFmtId="168" fontId="8" fillId="4" borderId="2" xfId="3" quotePrefix="1" applyNumberFormat="1" applyFont="1" applyFill="1" applyBorder="1" applyAlignment="1">
      <alignment horizontal="right"/>
    </xf>
    <xf numFmtId="168" fontId="8" fillId="6" borderId="2" xfId="3" quotePrefix="1" applyNumberFormat="1" applyFont="1" applyFill="1" applyBorder="1" applyAlignment="1">
      <alignment horizontal="right"/>
    </xf>
    <xf numFmtId="169" fontId="2" fillId="3" borderId="1" xfId="0" applyNumberFormat="1" applyFont="1" applyFill="1" applyBorder="1" applyAlignment="1">
      <alignment horizontal="center" wrapText="1"/>
    </xf>
    <xf numFmtId="3" fontId="9" fillId="3" borderId="4" xfId="0" applyNumberFormat="1" applyFont="1" applyFill="1" applyBorder="1" applyAlignment="1">
      <alignment horizontal="center" wrapText="1"/>
    </xf>
    <xf numFmtId="166" fontId="8" fillId="3" borderId="0" xfId="2" applyNumberFormat="1" applyFont="1" applyFill="1" applyBorder="1" applyAlignment="1"/>
    <xf numFmtId="166" fontId="11" fillId="3" borderId="0" xfId="2" applyNumberFormat="1" applyFont="1" applyFill="1" applyBorder="1" applyAlignment="1">
      <alignment horizontal="left" indent="1"/>
    </xf>
    <xf numFmtId="3" fontId="9" fillId="3" borderId="3" xfId="0" applyNumberFormat="1" applyFont="1" applyFill="1" applyBorder="1" applyAlignment="1">
      <alignment horizontal="left" indent="2"/>
    </xf>
    <xf numFmtId="3" fontId="9" fillId="3" borderId="3" xfId="0" applyNumberFormat="1" applyFont="1" applyFill="1" applyBorder="1" applyAlignment="1"/>
    <xf numFmtId="168" fontId="8" fillId="3" borderId="24" xfId="3" applyNumberFormat="1" applyFont="1" applyFill="1" applyBorder="1"/>
    <xf numFmtId="166" fontId="9" fillId="3" borderId="11" xfId="2" applyNumberFormat="1" applyFont="1" applyFill="1" applyBorder="1"/>
    <xf numFmtId="168" fontId="8" fillId="3" borderId="12" xfId="3" applyNumberFormat="1" applyFont="1" applyFill="1" applyBorder="1" applyAlignment="1"/>
    <xf numFmtId="166" fontId="9" fillId="3" borderId="8" xfId="2" applyNumberFormat="1" applyFont="1" applyFill="1" applyBorder="1" applyAlignment="1"/>
    <xf numFmtId="3" fontId="8" fillId="3" borderId="16" xfId="0" applyNumberFormat="1" applyFont="1" applyFill="1" applyBorder="1" applyAlignment="1"/>
    <xf numFmtId="166" fontId="8" fillId="3" borderId="22" xfId="3" applyNumberFormat="1" applyFont="1" applyFill="1" applyBorder="1" applyAlignment="1"/>
    <xf numFmtId="166" fontId="8" fillId="4" borderId="8" xfId="2" applyNumberFormat="1" applyFont="1" applyFill="1" applyBorder="1"/>
    <xf numFmtId="166" fontId="8" fillId="6" borderId="8" xfId="2" applyNumberFormat="1" applyFont="1" applyFill="1" applyBorder="1"/>
    <xf numFmtId="166" fontId="8" fillId="4" borderId="8" xfId="2" applyNumberFormat="1" applyFont="1" applyFill="1" applyBorder="1" applyAlignment="1"/>
    <xf numFmtId="166" fontId="8" fillId="6" borderId="8" xfId="2" applyNumberFormat="1" applyFont="1" applyFill="1" applyBorder="1" applyAlignment="1"/>
    <xf numFmtId="3" fontId="8" fillId="3" borderId="23" xfId="0" applyNumberFormat="1" applyFont="1" applyFill="1" applyBorder="1" applyAlignment="1">
      <alignment horizontal="center"/>
    </xf>
    <xf numFmtId="3" fontId="8" fillId="3" borderId="2" xfId="0" applyNumberFormat="1" applyFont="1" applyFill="1" applyBorder="1" applyAlignment="1">
      <alignment horizontal="center"/>
    </xf>
    <xf numFmtId="164" fontId="8" fillId="3" borderId="2" xfId="1" applyNumberFormat="1" applyFont="1" applyFill="1" applyBorder="1" applyAlignment="1">
      <alignment horizontal="center"/>
    </xf>
    <xf numFmtId="164" fontId="8" fillId="3" borderId="2" xfId="1" applyNumberFormat="1" applyFont="1" applyFill="1" applyBorder="1" applyAlignment="1"/>
    <xf numFmtId="164" fontId="8" fillId="3" borderId="8" xfId="1" applyNumberFormat="1" applyFont="1" applyFill="1" applyBorder="1" applyAlignment="1"/>
    <xf numFmtId="164" fontId="8" fillId="3" borderId="2" xfId="1" applyNumberFormat="1" applyFont="1" applyFill="1" applyBorder="1"/>
    <xf numFmtId="164" fontId="8" fillId="3" borderId="8" xfId="1" applyNumberFormat="1" applyFont="1" applyFill="1" applyBorder="1"/>
    <xf numFmtId="3" fontId="8" fillId="3" borderId="23" xfId="0" applyNumberFormat="1" applyFont="1" applyFill="1" applyBorder="1" applyAlignment="1">
      <alignment horizontal="center" wrapText="1"/>
    </xf>
    <xf numFmtId="3" fontId="8" fillId="3" borderId="2" xfId="0" applyNumberFormat="1" applyFont="1" applyFill="1" applyBorder="1" applyAlignment="1">
      <alignment horizontal="center" wrapText="1"/>
    </xf>
    <xf numFmtId="169" fontId="2" fillId="3" borderId="23" xfId="0" applyNumberFormat="1" applyFont="1" applyFill="1" applyBorder="1" applyAlignment="1">
      <alignment horizontal="center" wrapText="1"/>
    </xf>
    <xf numFmtId="169" fontId="2" fillId="3" borderId="2" xfId="0" applyNumberFormat="1" applyFont="1" applyFill="1" applyBorder="1" applyAlignment="1">
      <alignment horizontal="left"/>
    </xf>
    <xf numFmtId="3" fontId="10" fillId="3" borderId="2" xfId="0" applyNumberFormat="1" applyFont="1" applyFill="1" applyBorder="1" applyAlignment="1"/>
    <xf numFmtId="3" fontId="9" fillId="3" borderId="2" xfId="0" applyNumberFormat="1" applyFont="1" applyFill="1" applyBorder="1" applyAlignment="1"/>
    <xf numFmtId="49" fontId="11" fillId="3" borderId="2" xfId="0" applyNumberFormat="1" applyFont="1" applyFill="1" applyBorder="1"/>
    <xf numFmtId="166" fontId="8" fillId="3" borderId="8" xfId="2" applyNumberFormat="1" applyFont="1" applyFill="1" applyBorder="1" applyAlignment="1"/>
    <xf numFmtId="49" fontId="12" fillId="3" borderId="2" xfId="0" applyNumberFormat="1" applyFont="1" applyFill="1" applyBorder="1"/>
    <xf numFmtId="44" fontId="11" fillId="3" borderId="2" xfId="0" applyNumberFormat="1" applyFont="1" applyFill="1" applyBorder="1" applyAlignment="1">
      <alignment horizontal="left" indent="1"/>
    </xf>
    <xf numFmtId="166" fontId="11" fillId="3" borderId="2" xfId="2" applyNumberFormat="1" applyFont="1" applyFill="1" applyBorder="1"/>
    <xf numFmtId="166" fontId="8" fillId="3" borderId="8" xfId="2" applyNumberFormat="1" applyFont="1" applyFill="1" applyBorder="1"/>
    <xf numFmtId="169" fontId="2" fillId="3" borderId="19" xfId="0" applyNumberFormat="1" applyFont="1" applyFill="1" applyBorder="1" applyAlignment="1">
      <alignment horizontal="center" wrapText="1"/>
    </xf>
    <xf numFmtId="0" fontId="15" fillId="2" borderId="1" xfId="0" applyFont="1" applyFill="1" applyBorder="1"/>
    <xf numFmtId="164" fontId="16" fillId="3" borderId="0" xfId="1" applyNumberFormat="1" applyFont="1" applyFill="1" applyBorder="1" applyAlignment="1">
      <alignment horizontal="left"/>
    </xf>
    <xf numFmtId="0" fontId="9" fillId="4" borderId="0" xfId="0" applyFont="1" applyFill="1" applyBorder="1" applyAlignment="1">
      <alignment horizontal="center"/>
    </xf>
    <xf numFmtId="0" fontId="9" fillId="4" borderId="9" xfId="0" applyFont="1" applyFill="1" applyBorder="1" applyAlignment="1">
      <alignment horizontal="center"/>
    </xf>
    <xf numFmtId="3" fontId="9" fillId="3" borderId="28" xfId="0" applyNumberFormat="1" applyFont="1" applyFill="1" applyBorder="1" applyAlignment="1"/>
    <xf numFmtId="3" fontId="9" fillId="3" borderId="5" xfId="0" applyNumberFormat="1" applyFont="1" applyFill="1" applyBorder="1" applyAlignment="1">
      <alignment horizontal="center" wrapText="1"/>
    </xf>
    <xf numFmtId="49" fontId="12" fillId="3" borderId="3" xfId="0" applyNumberFormat="1" applyFont="1" applyFill="1" applyBorder="1" applyAlignment="1">
      <alignment horizontal="left" indent="2"/>
    </xf>
    <xf numFmtId="168" fontId="8" fillId="3" borderId="2" xfId="3" applyNumberFormat="1" applyFont="1" applyFill="1" applyBorder="1" applyAlignment="1">
      <alignment horizontal="right"/>
    </xf>
    <xf numFmtId="43" fontId="8" fillId="3" borderId="2" xfId="1" applyNumberFormat="1" applyFont="1" applyFill="1" applyBorder="1" applyAlignment="1">
      <alignment horizontal="center"/>
    </xf>
    <xf numFmtId="164" fontId="15" fillId="3" borderId="2" xfId="1" applyNumberFormat="1" applyFont="1" applyFill="1" applyBorder="1" applyAlignment="1">
      <alignment horizontal="left"/>
    </xf>
    <xf numFmtId="168" fontId="8" fillId="3" borderId="2" xfId="3" applyNumberFormat="1" applyFont="1" applyFill="1" applyBorder="1" applyAlignment="1"/>
    <xf numFmtId="43" fontId="8" fillId="3" borderId="2" xfId="1" applyFont="1" applyFill="1" applyBorder="1" applyAlignment="1">
      <alignment horizontal="right"/>
    </xf>
    <xf numFmtId="43" fontId="8" fillId="3" borderId="12" xfId="1" applyNumberFormat="1" applyFont="1" applyFill="1" applyBorder="1" applyAlignment="1">
      <alignment horizontal="center"/>
    </xf>
    <xf numFmtId="166" fontId="8" fillId="3" borderId="22" xfId="2" applyNumberFormat="1" applyFont="1" applyFill="1" applyBorder="1" applyAlignment="1"/>
    <xf numFmtId="166" fontId="8" fillId="3" borderId="22" xfId="1" applyNumberFormat="1" applyFont="1" applyFill="1" applyBorder="1" applyAlignment="1">
      <alignment horizontal="right"/>
    </xf>
    <xf numFmtId="3" fontId="8" fillId="3" borderId="19" xfId="0" applyNumberFormat="1" applyFont="1" applyFill="1" applyBorder="1" applyAlignment="1">
      <alignment horizontal="center" wrapText="1"/>
    </xf>
    <xf numFmtId="3" fontId="8" fillId="3" borderId="25" xfId="0" applyNumberFormat="1" applyFont="1" applyFill="1" applyBorder="1" applyAlignment="1">
      <alignment horizontal="center" wrapText="1"/>
    </xf>
    <xf numFmtId="3" fontId="8" fillId="3" borderId="20" xfId="0" applyNumberFormat="1" applyFont="1" applyFill="1" applyBorder="1" applyAlignment="1">
      <alignment horizontal="center" wrapText="1"/>
    </xf>
    <xf numFmtId="3" fontId="8" fillId="3" borderId="30" xfId="0" applyNumberFormat="1" applyFont="1" applyFill="1" applyBorder="1" applyAlignment="1">
      <alignment horizontal="center" wrapText="1"/>
    </xf>
    <xf numFmtId="43" fontId="8" fillId="4" borderId="2" xfId="1" quotePrefix="1" applyNumberFormat="1" applyFont="1" applyFill="1" applyBorder="1" applyAlignment="1">
      <alignment horizontal="right"/>
    </xf>
    <xf numFmtId="172" fontId="8" fillId="4" borderId="2" xfId="1" applyNumberFormat="1" applyFont="1" applyFill="1" applyBorder="1" applyAlignment="1">
      <alignment horizontal="right"/>
    </xf>
    <xf numFmtId="164" fontId="8" fillId="4" borderId="2" xfId="1" quotePrefix="1" applyNumberFormat="1" applyFont="1" applyFill="1" applyBorder="1" applyAlignment="1">
      <alignment horizontal="right"/>
    </xf>
    <xf numFmtId="43" fontId="8" fillId="3" borderId="0" xfId="1" applyFont="1" applyFill="1" applyBorder="1" applyAlignment="1">
      <alignment horizontal="right"/>
    </xf>
    <xf numFmtId="168" fontId="8" fillId="3" borderId="0" xfId="3" applyNumberFormat="1" applyFont="1" applyFill="1" applyBorder="1" applyAlignment="1">
      <alignment horizontal="right"/>
    </xf>
    <xf numFmtId="164" fontId="8" fillId="3" borderId="0" xfId="1" applyNumberFormat="1" applyFont="1" applyFill="1" applyBorder="1" applyAlignment="1">
      <alignment horizontal="right"/>
    </xf>
    <xf numFmtId="43" fontId="8" fillId="3" borderId="0" xfId="1" applyFont="1" applyFill="1" applyBorder="1" applyAlignment="1">
      <alignment horizontal="right" wrapText="1"/>
    </xf>
    <xf numFmtId="164" fontId="8" fillId="3" borderId="0" xfId="1" applyNumberFormat="1" applyFont="1" applyFill="1" applyBorder="1" applyAlignment="1">
      <alignment horizontal="right" wrapText="1"/>
    </xf>
    <xf numFmtId="43" fontId="8" fillId="6" borderId="2" xfId="1" quotePrefix="1" applyFont="1" applyFill="1" applyBorder="1" applyAlignment="1">
      <alignment horizontal="right"/>
    </xf>
    <xf numFmtId="164" fontId="8" fillId="6" borderId="2" xfId="1" quotePrefix="1" applyNumberFormat="1" applyFont="1" applyFill="1" applyBorder="1" applyAlignment="1">
      <alignment horizontal="right"/>
    </xf>
    <xf numFmtId="3" fontId="9" fillId="3" borderId="28" xfId="0" applyNumberFormat="1" applyFont="1" applyFill="1" applyBorder="1" applyAlignment="1">
      <alignment horizontal="center"/>
    </xf>
    <xf numFmtId="169" fontId="2" fillId="3" borderId="1" xfId="0" applyNumberFormat="1" applyFont="1" applyFill="1" applyBorder="1" applyAlignment="1">
      <alignment horizontal="center"/>
    </xf>
    <xf numFmtId="0" fontId="1" fillId="0" borderId="0" xfId="0" applyFont="1" applyAlignment="1">
      <alignment horizontal="center"/>
    </xf>
    <xf numFmtId="0" fontId="17" fillId="3" borderId="3" xfId="0" applyFont="1" applyFill="1" applyBorder="1"/>
    <xf numFmtId="0" fontId="17" fillId="3" borderId="1" xfId="0" applyFont="1" applyFill="1" applyBorder="1"/>
    <xf numFmtId="0" fontId="18" fillId="3" borderId="0" xfId="0" applyFont="1" applyFill="1"/>
    <xf numFmtId="0" fontId="18" fillId="2" borderId="1" xfId="0" applyFont="1" applyFill="1" applyBorder="1"/>
    <xf numFmtId="3" fontId="18" fillId="3" borderId="28" xfId="0" applyNumberFormat="1" applyFont="1" applyFill="1" applyBorder="1" applyAlignment="1"/>
    <xf numFmtId="3" fontId="2" fillId="3" borderId="0" xfId="0" applyNumberFormat="1" applyFont="1" applyFill="1" applyBorder="1" applyAlignment="1"/>
    <xf numFmtId="43" fontId="1" fillId="3" borderId="0" xfId="1" applyFont="1" applyFill="1"/>
    <xf numFmtId="169" fontId="18" fillId="3" borderId="0" xfId="0" applyNumberFormat="1" applyFont="1" applyFill="1" applyBorder="1" applyAlignment="1">
      <alignment horizontal="left"/>
    </xf>
    <xf numFmtId="3" fontId="18" fillId="3" borderId="4" xfId="0" applyNumberFormat="1" applyFont="1" applyFill="1" applyBorder="1" applyAlignment="1"/>
    <xf numFmtId="43" fontId="2" fillId="3" borderId="0" xfId="1" applyFont="1" applyFill="1" applyAlignment="1">
      <alignment horizontal="right"/>
    </xf>
    <xf numFmtId="0" fontId="1" fillId="3" borderId="0" xfId="0" applyFont="1" applyFill="1" applyAlignment="1">
      <alignment horizontal="center"/>
    </xf>
    <xf numFmtId="0" fontId="17" fillId="3" borderId="0" xfId="0" applyFont="1" applyFill="1"/>
    <xf numFmtId="43" fontId="2" fillId="7" borderId="0" xfId="1" applyFont="1" applyFill="1" applyAlignment="1">
      <alignment horizontal="right"/>
    </xf>
    <xf numFmtId="43" fontId="2" fillId="7" borderId="20" xfId="1" applyFont="1" applyFill="1" applyBorder="1" applyAlignment="1">
      <alignment horizontal="right"/>
    </xf>
    <xf numFmtId="43" fontId="2" fillId="7" borderId="3" xfId="1" applyFont="1" applyFill="1" applyBorder="1" applyAlignment="1">
      <alignment horizontal="right"/>
    </xf>
    <xf numFmtId="0" fontId="2" fillId="7" borderId="0" xfId="0" applyFont="1" applyFill="1"/>
    <xf numFmtId="0" fontId="2" fillId="7" borderId="0" xfId="0" applyFont="1" applyFill="1" applyAlignment="1">
      <alignment horizontal="center"/>
    </xf>
    <xf numFmtId="0" fontId="1" fillId="7" borderId="0" xfId="0" applyFont="1" applyFill="1"/>
    <xf numFmtId="3" fontId="2" fillId="7" borderId="0" xfId="0" applyNumberFormat="1" applyFont="1" applyFill="1" applyBorder="1" applyAlignment="1">
      <alignment horizontal="center"/>
    </xf>
    <xf numFmtId="0" fontId="9" fillId="7" borderId="0" xfId="0" applyFont="1" applyFill="1" applyBorder="1" applyAlignment="1">
      <alignment horizontal="right"/>
    </xf>
    <xf numFmtId="0" fontId="1" fillId="7" borderId="4" xfId="0" applyFont="1" applyFill="1" applyBorder="1"/>
    <xf numFmtId="0" fontId="9" fillId="7" borderId="4" xfId="0" applyFont="1" applyFill="1" applyBorder="1" applyAlignment="1">
      <alignment horizontal="right"/>
    </xf>
    <xf numFmtId="0" fontId="2" fillId="7" borderId="4" xfId="0" applyFont="1" applyFill="1" applyBorder="1" applyAlignment="1">
      <alignment horizontal="right"/>
    </xf>
    <xf numFmtId="43" fontId="2" fillId="7" borderId="1" xfId="1" applyFont="1" applyFill="1" applyBorder="1" applyAlignment="1">
      <alignment horizontal="right"/>
    </xf>
    <xf numFmtId="0" fontId="9" fillId="9" borderId="14" xfId="0" applyFont="1" applyFill="1" applyBorder="1" applyAlignment="1">
      <alignment horizontal="center"/>
    </xf>
    <xf numFmtId="3" fontId="8" fillId="9" borderId="23" xfId="0" applyNumberFormat="1" applyFont="1" applyFill="1" applyBorder="1" applyAlignment="1">
      <alignment horizontal="center"/>
    </xf>
    <xf numFmtId="164" fontId="8" fillId="9" borderId="9" xfId="1" applyNumberFormat="1" applyFont="1" applyFill="1" applyBorder="1" applyAlignment="1">
      <alignment horizontal="right"/>
    </xf>
    <xf numFmtId="43" fontId="8" fillId="9" borderId="9" xfId="1" applyFont="1" applyFill="1" applyBorder="1" applyAlignment="1">
      <alignment horizontal="right"/>
    </xf>
    <xf numFmtId="168" fontId="8" fillId="9" borderId="9" xfId="3" applyNumberFormat="1" applyFont="1" applyFill="1" applyBorder="1" applyAlignment="1">
      <alignment horizontal="right"/>
    </xf>
    <xf numFmtId="164" fontId="8" fillId="9" borderId="9" xfId="1" applyNumberFormat="1" applyFont="1" applyFill="1" applyBorder="1" applyAlignment="1">
      <alignment horizontal="center"/>
    </xf>
    <xf numFmtId="164" fontId="8" fillId="9" borderId="9" xfId="1" applyNumberFormat="1" applyFont="1" applyFill="1" applyBorder="1" applyAlignment="1"/>
    <xf numFmtId="164" fontId="8" fillId="9" borderId="11" xfId="1" applyNumberFormat="1" applyFont="1" applyFill="1" applyBorder="1" applyAlignment="1"/>
    <xf numFmtId="164" fontId="8" fillId="9" borderId="9" xfId="1" applyNumberFormat="1" applyFont="1" applyFill="1" applyBorder="1"/>
    <xf numFmtId="164" fontId="8" fillId="9" borderId="11" xfId="1" applyNumberFormat="1" applyFont="1" applyFill="1" applyBorder="1"/>
    <xf numFmtId="0" fontId="9" fillId="9" borderId="5" xfId="0" applyFont="1" applyFill="1" applyBorder="1" applyAlignment="1">
      <alignment horizontal="center"/>
    </xf>
    <xf numFmtId="3" fontId="8" fillId="9" borderId="9" xfId="0" applyNumberFormat="1" applyFont="1" applyFill="1" applyBorder="1" applyAlignment="1">
      <alignment horizontal="center"/>
    </xf>
    <xf numFmtId="0" fontId="9" fillId="6" borderId="0" xfId="0" applyFont="1" applyFill="1" applyBorder="1" applyAlignment="1">
      <alignment horizontal="center"/>
    </xf>
    <xf numFmtId="0" fontId="9" fillId="6" borderId="9" xfId="0" applyFont="1" applyFill="1" applyBorder="1" applyAlignment="1">
      <alignment horizontal="center"/>
    </xf>
    <xf numFmtId="3" fontId="8" fillId="6" borderId="6" xfId="0" quotePrefix="1" applyNumberFormat="1" applyFont="1" applyFill="1" applyBorder="1" applyAlignment="1">
      <alignment horizontal="center"/>
    </xf>
    <xf numFmtId="3" fontId="8" fillId="6" borderId="2" xfId="0" quotePrefix="1" applyNumberFormat="1" applyFont="1" applyFill="1" applyBorder="1" applyAlignment="1">
      <alignment horizontal="center"/>
    </xf>
    <xf numFmtId="43" fontId="8" fillId="9" borderId="9" xfId="1" applyFont="1" applyFill="1" applyBorder="1" applyAlignment="1">
      <alignment horizontal="center"/>
    </xf>
    <xf numFmtId="166" fontId="8" fillId="9" borderId="11" xfId="2" applyNumberFormat="1" applyFont="1" applyFill="1" applyBorder="1" applyAlignment="1"/>
    <xf numFmtId="166" fontId="8" fillId="9" borderId="11" xfId="2" applyNumberFormat="1" applyFont="1" applyFill="1" applyBorder="1"/>
    <xf numFmtId="0" fontId="1" fillId="10" borderId="0" xfId="0" applyFont="1" applyFill="1"/>
    <xf numFmtId="0" fontId="2" fillId="10" borderId="0" xfId="0" applyFont="1" applyFill="1"/>
    <xf numFmtId="0" fontId="18" fillId="3" borderId="4" xfId="0" applyFont="1" applyFill="1" applyBorder="1"/>
    <xf numFmtId="0" fontId="2" fillId="10" borderId="0" xfId="0" applyFont="1" applyFill="1" applyBorder="1"/>
    <xf numFmtId="0" fontId="1" fillId="3" borderId="0" xfId="0" applyFont="1" applyFill="1" applyAlignment="1">
      <alignment vertical="top" wrapText="1"/>
    </xf>
    <xf numFmtId="0" fontId="1" fillId="10" borderId="0" xfId="0" applyFont="1" applyFill="1" applyAlignment="1">
      <alignment vertical="top" wrapText="1"/>
    </xf>
    <xf numFmtId="0" fontId="1" fillId="3" borderId="9" xfId="0" applyFont="1" applyFill="1" applyBorder="1" applyAlignment="1">
      <alignment vertical="top" wrapText="1"/>
    </xf>
    <xf numFmtId="0" fontId="1" fillId="8" borderId="8" xfId="0" applyFont="1" applyFill="1" applyBorder="1" applyAlignment="1">
      <alignment horizontal="center"/>
    </xf>
    <xf numFmtId="10" fontId="2" fillId="5" borderId="0" xfId="0" applyNumberFormat="1" applyFont="1" applyFill="1" applyBorder="1" applyAlignment="1"/>
    <xf numFmtId="3" fontId="2" fillId="3" borderId="4" xfId="0" applyNumberFormat="1" applyFont="1" applyFill="1" applyBorder="1" applyAlignment="1"/>
    <xf numFmtId="0" fontId="9" fillId="3" borderId="0" xfId="0" applyFont="1" applyFill="1" applyBorder="1" applyAlignment="1">
      <alignment horizontal="right"/>
    </xf>
    <xf numFmtId="164" fontId="2" fillId="3" borderId="0" xfId="1" applyNumberFormat="1" applyFont="1" applyFill="1" applyBorder="1" applyAlignment="1"/>
    <xf numFmtId="0" fontId="2" fillId="3" borderId="0" xfId="0" applyFont="1" applyFill="1" applyBorder="1" applyAlignment="1">
      <alignment horizontal="right"/>
    </xf>
    <xf numFmtId="10" fontId="2" fillId="3" borderId="0" xfId="0" applyNumberFormat="1" applyFont="1" applyFill="1" applyBorder="1" applyAlignment="1"/>
    <xf numFmtId="3" fontId="2" fillId="10" borderId="0" xfId="0" applyNumberFormat="1" applyFont="1" applyFill="1" applyBorder="1" applyAlignment="1"/>
    <xf numFmtId="0" fontId="9" fillId="3" borderId="5" xfId="0" applyFont="1" applyFill="1" applyBorder="1" applyAlignment="1">
      <alignment horizontal="center"/>
    </xf>
    <xf numFmtId="0" fontId="9" fillId="3" borderId="4" xfId="0" applyFont="1" applyFill="1" applyBorder="1" applyAlignment="1">
      <alignment horizontal="center"/>
    </xf>
    <xf numFmtId="164" fontId="1" fillId="3" borderId="0" xfId="1" applyNumberFormat="1" applyFont="1" applyFill="1" applyBorder="1"/>
    <xf numFmtId="0" fontId="8" fillId="3" borderId="0" xfId="0" applyFont="1" applyFill="1"/>
    <xf numFmtId="0" fontId="1" fillId="10" borderId="24" xfId="0" applyFont="1" applyFill="1" applyBorder="1"/>
    <xf numFmtId="0" fontId="8" fillId="3" borderId="9" xfId="0" applyFont="1" applyFill="1" applyBorder="1"/>
    <xf numFmtId="169" fontId="2" fillId="3" borderId="12" xfId="0" applyNumberFormat="1" applyFont="1" applyFill="1" applyBorder="1" applyAlignment="1">
      <alignment horizontal="left"/>
    </xf>
    <xf numFmtId="49" fontId="11" fillId="3" borderId="2" xfId="0" applyNumberFormat="1" applyFont="1" applyFill="1" applyBorder="1" applyAlignment="1">
      <alignment horizontal="left" indent="1"/>
    </xf>
    <xf numFmtId="49" fontId="12" fillId="3" borderId="8" xfId="0" applyNumberFormat="1" applyFont="1" applyFill="1" applyBorder="1" applyAlignment="1">
      <alignment horizontal="left" indent="2"/>
    </xf>
    <xf numFmtId="3" fontId="9" fillId="3" borderId="8" xfId="0" applyNumberFormat="1" applyFont="1" applyFill="1" applyBorder="1" applyAlignment="1">
      <alignment horizontal="left" indent="2"/>
    </xf>
    <xf numFmtId="0" fontId="8" fillId="10" borderId="0" xfId="0" applyFont="1" applyFill="1"/>
    <xf numFmtId="0" fontId="9" fillId="10" borderId="0" xfId="0" applyFont="1" applyFill="1"/>
    <xf numFmtId="0" fontId="7" fillId="7" borderId="2" xfId="0" applyFont="1" applyFill="1" applyBorder="1"/>
    <xf numFmtId="0" fontId="7" fillId="10" borderId="2" xfId="0" applyFont="1" applyFill="1" applyBorder="1"/>
    <xf numFmtId="0" fontId="7" fillId="3" borderId="2" xfId="0" applyFont="1" applyFill="1" applyBorder="1"/>
    <xf numFmtId="0" fontId="18" fillId="11" borderId="2" xfId="0" applyFont="1" applyFill="1" applyBorder="1"/>
    <xf numFmtId="0" fontId="0" fillId="11" borderId="2" xfId="0" applyFill="1" applyBorder="1"/>
    <xf numFmtId="0" fontId="7" fillId="11" borderId="2" xfId="0" applyFont="1" applyFill="1" applyBorder="1"/>
    <xf numFmtId="0" fontId="0" fillId="11" borderId="19" xfId="0" applyFill="1" applyBorder="1"/>
    <xf numFmtId="0" fontId="7" fillId="11" borderId="2" xfId="0" applyFont="1" applyFill="1" applyBorder="1" applyAlignment="1">
      <alignment horizontal="left" indent="2"/>
    </xf>
    <xf numFmtId="0" fontId="0" fillId="2" borderId="0" xfId="0" applyFill="1"/>
    <xf numFmtId="0" fontId="7" fillId="11" borderId="2" xfId="0" applyFont="1" applyFill="1" applyBorder="1" applyAlignment="1">
      <alignment horizontal="left" vertical="top" wrapText="1"/>
    </xf>
    <xf numFmtId="49" fontId="12" fillId="3" borderId="2" xfId="0" applyNumberFormat="1" applyFont="1" applyFill="1" applyBorder="1" applyAlignment="1">
      <alignment horizontal="left" indent="2"/>
    </xf>
    <xf numFmtId="164" fontId="8" fillId="3" borderId="19" xfId="1" applyNumberFormat="1" applyFont="1" applyFill="1" applyBorder="1" applyAlignment="1"/>
    <xf numFmtId="3" fontId="8" fillId="3" borderId="2" xfId="0" applyNumberFormat="1" applyFont="1" applyFill="1" applyBorder="1" applyAlignment="1">
      <alignment horizontal="left"/>
    </xf>
    <xf numFmtId="3" fontId="9" fillId="3" borderId="2" xfId="0" applyNumberFormat="1" applyFont="1" applyFill="1" applyBorder="1" applyAlignment="1">
      <alignment horizontal="left" indent="2"/>
    </xf>
    <xf numFmtId="3" fontId="8" fillId="3" borderId="12" xfId="0" applyNumberFormat="1" applyFont="1" applyFill="1" applyBorder="1" applyAlignment="1">
      <alignment horizontal="left"/>
    </xf>
    <xf numFmtId="3" fontId="9" fillId="3" borderId="18" xfId="0" applyNumberFormat="1" applyFont="1" applyFill="1" applyBorder="1" applyAlignment="1">
      <alignment horizontal="left" indent="2"/>
    </xf>
    <xf numFmtId="164" fontId="8" fillId="3" borderId="22" xfId="1" applyNumberFormat="1" applyFont="1" applyFill="1" applyBorder="1" applyAlignment="1"/>
    <xf numFmtId="164" fontId="8" fillId="4" borderId="22" xfId="1" applyNumberFormat="1" applyFont="1" applyFill="1" applyBorder="1" applyAlignment="1"/>
    <xf numFmtId="164" fontId="8" fillId="6" borderId="22" xfId="1" applyNumberFormat="1" applyFont="1" applyFill="1" applyBorder="1" applyAlignment="1"/>
    <xf numFmtId="164" fontId="8" fillId="9" borderId="17" xfId="1" applyNumberFormat="1" applyFont="1" applyFill="1" applyBorder="1" applyAlignment="1"/>
    <xf numFmtId="49" fontId="11" fillId="3" borderId="2" xfId="0" applyNumberFormat="1" applyFont="1" applyFill="1" applyBorder="1" applyAlignment="1">
      <alignment horizontal="left"/>
    </xf>
    <xf numFmtId="164" fontId="8" fillId="6" borderId="17" xfId="1" applyNumberFormat="1" applyFont="1" applyFill="1" applyBorder="1" applyAlignment="1"/>
    <xf numFmtId="3" fontId="8" fillId="3" borderId="0" xfId="0" applyNumberFormat="1" applyFont="1" applyFill="1" applyBorder="1" applyAlignment="1">
      <alignment horizontal="left"/>
    </xf>
    <xf numFmtId="49" fontId="12" fillId="3" borderId="3" xfId="0" applyNumberFormat="1" applyFont="1" applyFill="1" applyBorder="1" applyAlignment="1">
      <alignment horizontal="left" indent="1"/>
    </xf>
    <xf numFmtId="166" fontId="8" fillId="3" borderId="0" xfId="2" applyNumberFormat="1" applyFont="1" applyFill="1" applyBorder="1"/>
    <xf numFmtId="164" fontId="8" fillId="4" borderId="12" xfId="1" applyNumberFormat="1" applyFont="1" applyFill="1" applyBorder="1"/>
    <xf numFmtId="164" fontId="8" fillId="6" borderId="12" xfId="1" applyNumberFormat="1" applyFont="1" applyFill="1" applyBorder="1"/>
    <xf numFmtId="164" fontId="8" fillId="9" borderId="24" xfId="1" applyNumberFormat="1" applyFont="1" applyFill="1" applyBorder="1"/>
    <xf numFmtId="168" fontId="8" fillId="3" borderId="19" xfId="3" applyNumberFormat="1" applyFont="1" applyFill="1" applyBorder="1" applyAlignment="1"/>
    <xf numFmtId="168" fontId="8" fillId="3" borderId="32" xfId="3" applyNumberFormat="1" applyFont="1" applyFill="1" applyBorder="1"/>
    <xf numFmtId="49" fontId="11" fillId="3" borderId="28" xfId="0" applyNumberFormat="1" applyFont="1" applyFill="1" applyBorder="1" applyAlignment="1">
      <alignment horizontal="left"/>
    </xf>
    <xf numFmtId="3" fontId="9" fillId="3" borderId="1" xfId="0" applyNumberFormat="1" applyFont="1" applyFill="1" applyBorder="1" applyAlignment="1"/>
    <xf numFmtId="49" fontId="12" fillId="3" borderId="1" xfId="0" applyNumberFormat="1" applyFont="1" applyFill="1" applyBorder="1" applyAlignment="1">
      <alignment horizontal="left" indent="1"/>
    </xf>
    <xf numFmtId="166" fontId="8" fillId="3" borderId="1" xfId="2" applyNumberFormat="1" applyFont="1" applyFill="1" applyBorder="1"/>
    <xf numFmtId="164" fontId="8" fillId="4" borderId="19" xfId="1" applyNumberFormat="1" applyFont="1" applyFill="1" applyBorder="1"/>
    <xf numFmtId="164" fontId="8" fillId="9" borderId="32" xfId="1" applyNumberFormat="1" applyFont="1" applyFill="1" applyBorder="1"/>
    <xf numFmtId="164" fontId="8" fillId="3" borderId="2" xfId="1" applyNumberFormat="1" applyFont="1" applyFill="1" applyBorder="1" applyAlignment="1">
      <alignment horizontal="right"/>
    </xf>
    <xf numFmtId="166" fontId="8" fillId="3" borderId="2" xfId="2" applyNumberFormat="1" applyFont="1" applyFill="1" applyBorder="1"/>
    <xf numFmtId="166" fontId="8" fillId="4" borderId="2" xfId="2" applyNumberFormat="1" applyFont="1" applyFill="1" applyBorder="1"/>
    <xf numFmtId="166" fontId="8" fillId="6" borderId="2" xfId="2" applyNumberFormat="1" applyFont="1" applyFill="1" applyBorder="1"/>
    <xf numFmtId="166" fontId="8" fillId="9" borderId="9" xfId="2" applyNumberFormat="1" applyFont="1" applyFill="1" applyBorder="1"/>
    <xf numFmtId="3" fontId="9" fillId="3" borderId="1" xfId="0" applyNumberFormat="1" applyFont="1" applyFill="1" applyBorder="1" applyAlignment="1">
      <alignment horizontal="left" indent="2"/>
    </xf>
    <xf numFmtId="166" fontId="8" fillId="3" borderId="19" xfId="2" applyNumberFormat="1" applyFont="1" applyFill="1" applyBorder="1"/>
    <xf numFmtId="166" fontId="8" fillId="4" borderId="19" xfId="2" applyNumberFormat="1" applyFont="1" applyFill="1" applyBorder="1"/>
    <xf numFmtId="166" fontId="8" fillId="6" borderId="19" xfId="2" applyNumberFormat="1" applyFont="1" applyFill="1" applyBorder="1"/>
    <xf numFmtId="166" fontId="8" fillId="9" borderId="32" xfId="2" applyNumberFormat="1" applyFont="1" applyFill="1" applyBorder="1"/>
    <xf numFmtId="0" fontId="1" fillId="10" borderId="0" xfId="0" applyFont="1" applyFill="1" applyAlignment="1">
      <alignment vertical="top" wrapText="1"/>
    </xf>
    <xf numFmtId="166" fontId="8" fillId="3" borderId="2" xfId="2" applyNumberFormat="1" applyFont="1" applyFill="1" applyBorder="1" applyAlignment="1"/>
    <xf numFmtId="3" fontId="9" fillId="3" borderId="16" xfId="0" applyNumberFormat="1" applyFont="1" applyFill="1" applyBorder="1" applyAlignment="1">
      <alignment horizontal="left" indent="2"/>
    </xf>
    <xf numFmtId="166" fontId="8" fillId="3" borderId="16" xfId="2" applyNumberFormat="1" applyFont="1" applyFill="1" applyBorder="1"/>
    <xf numFmtId="166" fontId="8" fillId="3" borderId="22" xfId="2" applyNumberFormat="1" applyFont="1" applyFill="1" applyBorder="1"/>
    <xf numFmtId="166" fontId="8" fillId="4" borderId="22" xfId="2" applyNumberFormat="1" applyFont="1" applyFill="1" applyBorder="1"/>
    <xf numFmtId="166" fontId="8" fillId="6" borderId="22" xfId="2" applyNumberFormat="1" applyFont="1" applyFill="1" applyBorder="1"/>
    <xf numFmtId="166" fontId="8" fillId="9" borderId="17" xfId="2" applyNumberFormat="1" applyFont="1" applyFill="1" applyBorder="1"/>
    <xf numFmtId="166" fontId="8" fillId="4" borderId="22" xfId="3" applyNumberFormat="1" applyFont="1" applyFill="1" applyBorder="1" applyAlignment="1"/>
    <xf numFmtId="166" fontId="8" fillId="6" borderId="22" xfId="3" applyNumberFormat="1" applyFont="1" applyFill="1" applyBorder="1" applyAlignment="1"/>
    <xf numFmtId="166" fontId="8" fillId="9" borderId="17" xfId="3" applyNumberFormat="1" applyFont="1" applyFill="1" applyBorder="1"/>
    <xf numFmtId="166" fontId="9" fillId="3" borderId="10" xfId="2" applyNumberFormat="1" applyFont="1" applyFill="1" applyBorder="1" applyAlignment="1"/>
    <xf numFmtId="164" fontId="8" fillId="3" borderId="15" xfId="1" applyNumberFormat="1" applyFont="1" applyFill="1" applyBorder="1"/>
    <xf numFmtId="43" fontId="9" fillId="3" borderId="11" xfId="1" applyFont="1" applyFill="1" applyBorder="1" applyAlignment="1">
      <alignment horizontal="right"/>
    </xf>
    <xf numFmtId="164" fontId="8" fillId="6" borderId="32" xfId="1" applyNumberFormat="1" applyFont="1" applyFill="1" applyBorder="1"/>
    <xf numFmtId="166" fontId="9" fillId="4" borderId="33" xfId="2" applyNumberFormat="1" applyFont="1" applyFill="1" applyBorder="1" applyAlignment="1"/>
    <xf numFmtId="164" fontId="8" fillId="3" borderId="33" xfId="1" applyNumberFormat="1" applyFont="1" applyFill="1" applyBorder="1"/>
    <xf numFmtId="168" fontId="8" fillId="4" borderId="9" xfId="3" applyNumberFormat="1" applyFont="1" applyFill="1" applyBorder="1" applyAlignment="1"/>
    <xf numFmtId="166" fontId="9" fillId="3" borderId="19" xfId="2" applyNumberFormat="1" applyFont="1" applyFill="1" applyBorder="1" applyAlignment="1"/>
    <xf numFmtId="166" fontId="9" fillId="3" borderId="15" xfId="2" applyNumberFormat="1" applyFont="1" applyFill="1" applyBorder="1" applyAlignment="1"/>
    <xf numFmtId="168" fontId="8" fillId="3" borderId="34" xfId="3" applyNumberFormat="1" applyFont="1" applyFill="1" applyBorder="1" applyAlignment="1"/>
    <xf numFmtId="168" fontId="8" fillId="3" borderId="35" xfId="3" applyNumberFormat="1" applyFont="1" applyFill="1" applyBorder="1" applyAlignment="1"/>
    <xf numFmtId="168" fontId="8" fillId="3" borderId="36" xfId="3" applyNumberFormat="1" applyFont="1" applyFill="1" applyBorder="1" applyAlignment="1"/>
    <xf numFmtId="164" fontId="8" fillId="4" borderId="9" xfId="1" applyNumberFormat="1" applyFont="1" applyFill="1" applyBorder="1" applyAlignment="1"/>
    <xf numFmtId="164" fontId="8" fillId="3" borderId="34" xfId="1" applyNumberFormat="1" applyFont="1" applyFill="1" applyBorder="1" applyAlignment="1"/>
    <xf numFmtId="164" fontId="8" fillId="3" borderId="35" xfId="1" applyNumberFormat="1" applyFont="1" applyFill="1" applyBorder="1" applyAlignment="1"/>
    <xf numFmtId="164" fontId="8" fillId="3" borderId="36" xfId="1" applyNumberFormat="1" applyFont="1" applyFill="1" applyBorder="1" applyAlignment="1"/>
    <xf numFmtId="166" fontId="9" fillId="3" borderId="11" xfId="2" applyNumberFormat="1" applyFont="1" applyFill="1" applyBorder="1" applyAlignment="1"/>
    <xf numFmtId="166" fontId="9" fillId="3" borderId="37" xfId="2" applyNumberFormat="1" applyFont="1" applyFill="1" applyBorder="1" applyAlignment="1"/>
    <xf numFmtId="166" fontId="9" fillId="3" borderId="38" xfId="2" applyNumberFormat="1" applyFont="1" applyFill="1" applyBorder="1" applyAlignment="1"/>
    <xf numFmtId="166" fontId="9" fillId="3" borderId="39" xfId="2" applyNumberFormat="1" applyFont="1" applyFill="1" applyBorder="1" applyAlignment="1"/>
    <xf numFmtId="166" fontId="9" fillId="3" borderId="33" xfId="2" applyNumberFormat="1" applyFont="1" applyFill="1" applyBorder="1" applyAlignment="1"/>
    <xf numFmtId="0" fontId="1" fillId="10" borderId="0" xfId="0" applyFont="1" applyFill="1" applyAlignment="1">
      <alignment vertical="top"/>
    </xf>
    <xf numFmtId="164" fontId="8" fillId="3" borderId="41" xfId="1" applyNumberFormat="1" applyFont="1" applyFill="1" applyBorder="1"/>
    <xf numFmtId="164" fontId="8" fillId="4" borderId="3" xfId="1" applyNumberFormat="1" applyFont="1" applyFill="1" applyBorder="1"/>
    <xf numFmtId="164" fontId="8" fillId="6" borderId="11" xfId="1" applyNumberFormat="1" applyFont="1" applyFill="1" applyBorder="1"/>
    <xf numFmtId="164" fontId="8" fillId="3" borderId="34" xfId="1" applyNumberFormat="1" applyFont="1" applyFill="1" applyBorder="1"/>
    <xf numFmtId="164" fontId="8" fillId="3" borderId="35" xfId="1" applyNumberFormat="1" applyFont="1" applyFill="1" applyBorder="1"/>
    <xf numFmtId="164" fontId="8" fillId="3" borderId="36" xfId="1" applyNumberFormat="1" applyFont="1" applyFill="1" applyBorder="1"/>
    <xf numFmtId="164" fontId="8" fillId="3" borderId="40" xfId="1" applyNumberFormat="1" applyFont="1" applyFill="1" applyBorder="1"/>
    <xf numFmtId="49" fontId="20" fillId="3" borderId="0" xfId="0" applyNumberFormat="1" applyFont="1" applyFill="1" applyBorder="1"/>
    <xf numFmtId="164" fontId="8" fillId="12" borderId="2" xfId="1" applyNumberFormat="1" applyFont="1" applyFill="1" applyBorder="1" applyAlignment="1"/>
    <xf numFmtId="0" fontId="7" fillId="12" borderId="2" xfId="0" applyFont="1" applyFill="1" applyBorder="1"/>
    <xf numFmtId="3" fontId="17" fillId="12" borderId="8" xfId="0" applyNumberFormat="1" applyFont="1" applyFill="1" applyBorder="1" applyAlignment="1">
      <alignment horizontal="center"/>
    </xf>
    <xf numFmtId="170" fontId="1" fillId="12" borderId="1" xfId="0" applyNumberFormat="1" applyFont="1" applyFill="1" applyBorder="1"/>
    <xf numFmtId="3" fontId="16" fillId="12" borderId="8" xfId="0" applyNumberFormat="1" applyFont="1" applyFill="1" applyBorder="1" applyAlignment="1">
      <alignment horizontal="center"/>
    </xf>
    <xf numFmtId="49" fontId="11" fillId="12" borderId="0" xfId="0" applyNumberFormat="1" applyFont="1" applyFill="1" applyBorder="1" applyAlignment="1">
      <alignment horizontal="left" indent="1"/>
    </xf>
    <xf numFmtId="49" fontId="11" fillId="12" borderId="0" xfId="0" applyNumberFormat="1" applyFont="1" applyFill="1" applyBorder="1"/>
    <xf numFmtId="43" fontId="2" fillId="12" borderId="8" xfId="1" applyNumberFormat="1" applyFont="1" applyFill="1" applyBorder="1" applyAlignment="1">
      <alignment horizontal="center"/>
    </xf>
    <xf numFmtId="10" fontId="2" fillId="12" borderId="6" xfId="0" applyNumberFormat="1" applyFont="1" applyFill="1" applyBorder="1" applyAlignment="1"/>
    <xf numFmtId="0" fontId="13" fillId="12" borderId="5" xfId="0" applyFont="1" applyFill="1" applyBorder="1" applyAlignment="1">
      <alignment horizontal="center"/>
    </xf>
    <xf numFmtId="10" fontId="2" fillId="12" borderId="5" xfId="0" applyNumberFormat="1" applyFont="1" applyFill="1" applyBorder="1" applyAlignment="1"/>
    <xf numFmtId="43" fontId="2" fillId="12" borderId="8" xfId="1" applyFont="1" applyFill="1" applyBorder="1" applyAlignment="1">
      <alignment horizontal="left"/>
    </xf>
    <xf numFmtId="3" fontId="2" fillId="12" borderId="8" xfId="0" applyNumberFormat="1" applyFont="1" applyFill="1" applyBorder="1" applyAlignment="1">
      <alignment horizontal="left"/>
    </xf>
    <xf numFmtId="43" fontId="5" fillId="12" borderId="1" xfId="1" applyFont="1" applyFill="1" applyBorder="1"/>
    <xf numFmtId="3" fontId="17" fillId="12" borderId="27" xfId="0" applyNumberFormat="1" applyFont="1" applyFill="1" applyBorder="1" applyAlignment="1">
      <alignment horizontal="center"/>
    </xf>
    <xf numFmtId="43" fontId="17" fillId="12" borderId="21" xfId="1" applyFont="1" applyFill="1" applyBorder="1" applyAlignment="1">
      <alignment horizontal="center"/>
    </xf>
    <xf numFmtId="166" fontId="8" fillId="12" borderId="2" xfId="2" applyNumberFormat="1" applyFont="1" applyFill="1" applyBorder="1" applyAlignment="1"/>
    <xf numFmtId="43" fontId="8" fillId="12" borderId="2" xfId="1" applyNumberFormat="1" applyFont="1" applyFill="1" applyBorder="1" applyAlignment="1">
      <alignment horizontal="center"/>
    </xf>
    <xf numFmtId="3" fontId="7" fillId="7" borderId="28" xfId="0" applyNumberFormat="1" applyFont="1" applyFill="1" applyBorder="1" applyAlignment="1">
      <alignment horizontal="right" vertical="center"/>
    </xf>
    <xf numFmtId="3" fontId="18" fillId="3" borderId="28" xfId="0" applyNumberFormat="1" applyFont="1" applyFill="1" applyBorder="1" applyAlignment="1">
      <alignment vertical="center"/>
    </xf>
    <xf numFmtId="3" fontId="9" fillId="12" borderId="12" xfId="0" applyNumberFormat="1" applyFont="1" applyFill="1" applyBorder="1" applyAlignment="1">
      <alignment horizontal="center" vertical="center" wrapText="1"/>
    </xf>
    <xf numFmtId="0" fontId="9" fillId="9" borderId="24" xfId="0" applyFont="1" applyFill="1" applyBorder="1" applyAlignment="1">
      <alignment horizontal="center" vertical="center"/>
    </xf>
    <xf numFmtId="0" fontId="9" fillId="3" borderId="29" xfId="0" applyFont="1" applyFill="1" applyBorder="1" applyAlignment="1">
      <alignment vertical="center"/>
    </xf>
    <xf numFmtId="0" fontId="8" fillId="0" borderId="0" xfId="0" applyNumberFormat="1" applyFont="1" applyFill="1" applyBorder="1" applyAlignment="1"/>
    <xf numFmtId="0" fontId="8" fillId="0" borderId="0" xfId="0" applyNumberFormat="1" applyFont="1" applyFill="1"/>
    <xf numFmtId="0" fontId="9" fillId="3" borderId="0" xfId="0" applyNumberFormat="1" applyFont="1" applyFill="1" applyBorder="1" applyAlignment="1"/>
    <xf numFmtId="0" fontId="2" fillId="3" borderId="0" xfId="0" applyNumberFormat="1" applyFont="1" applyFill="1" applyBorder="1" applyAlignment="1">
      <alignment horizontal="left"/>
    </xf>
    <xf numFmtId="0" fontId="16" fillId="3" borderId="0" xfId="0" applyNumberFormat="1" applyFont="1" applyFill="1" applyBorder="1" applyAlignment="1">
      <alignment horizontal="center"/>
    </xf>
    <xf numFmtId="0" fontId="17" fillId="3" borderId="0" xfId="0" applyNumberFormat="1" applyFont="1" applyFill="1" applyBorder="1" applyAlignment="1">
      <alignment horizontal="center"/>
    </xf>
    <xf numFmtId="0" fontId="10" fillId="3" borderId="0" xfId="0" applyNumberFormat="1" applyFont="1" applyFill="1" applyBorder="1" applyAlignment="1"/>
    <xf numFmtId="0" fontId="20" fillId="3" borderId="0" xfId="0" applyNumberFormat="1" applyFont="1" applyFill="1" applyBorder="1"/>
    <xf numFmtId="0" fontId="11" fillId="3" borderId="0" xfId="0" applyNumberFormat="1" applyFont="1" applyFill="1" applyBorder="1" applyAlignment="1">
      <alignment horizontal="left" indent="1"/>
    </xf>
    <xf numFmtId="0" fontId="12" fillId="3" borderId="0" xfId="0" applyNumberFormat="1" applyFont="1" applyFill="1" applyBorder="1" applyAlignment="1">
      <alignment horizontal="left" indent="2"/>
    </xf>
    <xf numFmtId="0" fontId="11" fillId="3" borderId="0" xfId="0" applyNumberFormat="1" applyFont="1" applyFill="1" applyBorder="1"/>
    <xf numFmtId="0" fontId="12" fillId="3" borderId="0" xfId="0" applyNumberFormat="1" applyFont="1" applyFill="1" applyBorder="1"/>
    <xf numFmtId="0" fontId="9" fillId="3" borderId="0" xfId="0" applyNumberFormat="1" applyFont="1" applyFill="1" applyBorder="1" applyAlignment="1">
      <alignment horizontal="left" indent="2"/>
    </xf>
    <xf numFmtId="0" fontId="8" fillId="3" borderId="0" xfId="0" applyNumberFormat="1" applyFont="1" applyFill="1" applyBorder="1" applyAlignment="1">
      <alignment horizontal="left"/>
    </xf>
    <xf numFmtId="0" fontId="11" fillId="8" borderId="0" xfId="0" applyNumberFormat="1" applyFont="1" applyFill="1" applyBorder="1"/>
    <xf numFmtId="171" fontId="2" fillId="12" borderId="0" xfId="2" applyNumberFormat="1" applyFont="1" applyFill="1" applyAlignment="1">
      <alignment horizontal="right"/>
    </xf>
    <xf numFmtId="164" fontId="2" fillId="12" borderId="1" xfId="1" applyNumberFormat="1" applyFont="1" applyFill="1" applyBorder="1" applyAlignment="1">
      <alignment horizontal="right"/>
    </xf>
    <xf numFmtId="9" fontId="1" fillId="12" borderId="7" xfId="3" applyFont="1" applyFill="1" applyBorder="1"/>
    <xf numFmtId="9" fontId="1" fillId="12" borderId="0" xfId="3" applyFont="1" applyFill="1"/>
    <xf numFmtId="43" fontId="2" fillId="12" borderId="8" xfId="1" applyFont="1" applyFill="1" applyBorder="1" applyAlignment="1">
      <alignment horizontal="right"/>
    </xf>
    <xf numFmtId="167" fontId="2" fillId="12" borderId="2" xfId="0" applyNumberFormat="1" applyFont="1" applyFill="1" applyBorder="1" applyAlignment="1"/>
    <xf numFmtId="164" fontId="2" fillId="12" borderId="5" xfId="1" applyNumberFormat="1" applyFont="1" applyFill="1" applyBorder="1" applyAlignment="1"/>
    <xf numFmtId="164" fontId="1" fillId="12" borderId="0" xfId="1" applyNumberFormat="1" applyFont="1" applyFill="1" applyBorder="1" applyAlignment="1" applyProtection="1">
      <alignment horizontal="left"/>
    </xf>
    <xf numFmtId="164" fontId="6" fillId="7" borderId="1" xfId="1" applyNumberFormat="1" applyFont="1" applyFill="1" applyBorder="1" applyAlignment="1">
      <alignment horizontal="center" vertical="top" wrapText="1"/>
    </xf>
    <xf numFmtId="164" fontId="6" fillId="3" borderId="0" xfId="1" applyNumberFormat="1" applyFont="1" applyFill="1" applyBorder="1" applyAlignment="1">
      <alignment horizontal="center" vertical="top" wrapText="1"/>
    </xf>
    <xf numFmtId="0" fontId="2" fillId="7" borderId="33" xfId="0" applyFont="1" applyFill="1" applyBorder="1"/>
    <xf numFmtId="49" fontId="11" fillId="3" borderId="0" xfId="0" applyNumberFormat="1" applyFont="1" applyFill="1" applyBorder="1" applyAlignment="1">
      <alignment horizontal="left"/>
    </xf>
    <xf numFmtId="0" fontId="7" fillId="0" borderId="0" xfId="0" applyFont="1"/>
    <xf numFmtId="0" fontId="21" fillId="0" borderId="0" xfId="4"/>
    <xf numFmtId="0" fontId="18" fillId="2" borderId="8" xfId="0" applyFont="1" applyFill="1" applyBorder="1"/>
    <xf numFmtId="0" fontId="0" fillId="11" borderId="9" xfId="0" applyFill="1" applyBorder="1"/>
    <xf numFmtId="0" fontId="21" fillId="11" borderId="9" xfId="4" applyFill="1" applyBorder="1" applyAlignment="1">
      <alignment horizontal="right"/>
    </xf>
    <xf numFmtId="0" fontId="7" fillId="11" borderId="9" xfId="0" applyFont="1" applyFill="1" applyBorder="1" applyAlignment="1">
      <alignment horizontal="right"/>
    </xf>
    <xf numFmtId="0" fontId="0" fillId="0" borderId="9" xfId="0" applyBorder="1"/>
    <xf numFmtId="0" fontId="0" fillId="11" borderId="32" xfId="0" applyFill="1" applyBorder="1"/>
    <xf numFmtId="0" fontId="1" fillId="11" borderId="0" xfId="0" applyFont="1" applyFill="1" applyBorder="1"/>
    <xf numFmtId="0" fontId="1" fillId="11" borderId="0" xfId="0" applyFont="1" applyFill="1" applyBorder="1" applyAlignment="1">
      <alignment horizontal="center"/>
    </xf>
    <xf numFmtId="0" fontId="8" fillId="11" borderId="0" xfId="0" applyFont="1" applyFill="1" applyBorder="1"/>
    <xf numFmtId="0" fontId="8" fillId="11" borderId="0" xfId="0" applyNumberFormat="1" applyFont="1" applyFill="1" applyBorder="1"/>
    <xf numFmtId="0" fontId="1" fillId="11" borderId="9" xfId="0" applyFont="1" applyFill="1" applyBorder="1"/>
    <xf numFmtId="0" fontId="1" fillId="12" borderId="44" xfId="0" applyFont="1" applyFill="1" applyBorder="1" applyAlignment="1">
      <alignment horizontal="center"/>
    </xf>
    <xf numFmtId="0" fontId="1" fillId="12" borderId="42" xfId="0" applyFont="1" applyFill="1" applyBorder="1" applyAlignment="1">
      <alignment horizontal="center"/>
    </xf>
    <xf numFmtId="0" fontId="1" fillId="12" borderId="43" xfId="0" applyFont="1" applyFill="1" applyBorder="1" applyAlignment="1">
      <alignment horizontal="center"/>
    </xf>
    <xf numFmtId="49" fontId="1" fillId="12" borderId="20" xfId="1" applyNumberFormat="1" applyFont="1" applyFill="1" applyBorder="1"/>
    <xf numFmtId="49" fontId="1" fillId="12" borderId="3" xfId="1" applyNumberFormat="1" applyFont="1" applyFill="1" applyBorder="1"/>
    <xf numFmtId="49" fontId="1" fillId="12" borderId="1" xfId="1" applyNumberFormat="1" applyFont="1" applyFill="1" applyBorder="1"/>
    <xf numFmtId="169" fontId="2" fillId="7" borderId="0" xfId="0" applyNumberFormat="1" applyFont="1" applyFill="1" applyBorder="1" applyAlignment="1">
      <alignment horizontal="right"/>
    </xf>
    <xf numFmtId="164" fontId="9" fillId="3" borderId="0" xfId="1" applyNumberFormat="1" applyFont="1" applyFill="1" applyBorder="1" applyAlignment="1">
      <alignment horizontal="right"/>
    </xf>
    <xf numFmtId="164" fontId="9" fillId="12" borderId="0" xfId="1" applyNumberFormat="1" applyFont="1" applyFill="1" applyBorder="1" applyAlignment="1">
      <alignment horizontal="right"/>
    </xf>
    <xf numFmtId="168" fontId="8" fillId="3" borderId="9" xfId="3" applyNumberFormat="1" applyFont="1" applyFill="1" applyBorder="1" applyAlignment="1"/>
    <xf numFmtId="168" fontId="8" fillId="3" borderId="7" xfId="3" applyNumberFormat="1" applyFont="1" applyFill="1" applyBorder="1" applyAlignment="1"/>
    <xf numFmtId="168" fontId="8" fillId="3" borderId="24" xfId="3" applyNumberFormat="1" applyFont="1" applyFill="1" applyBorder="1" applyAlignment="1"/>
    <xf numFmtId="168" fontId="8" fillId="3" borderId="8" xfId="3" applyNumberFormat="1" applyFont="1" applyFill="1" applyBorder="1" applyAlignment="1"/>
    <xf numFmtId="43" fontId="8" fillId="3" borderId="29" xfId="1" applyFont="1" applyFill="1" applyBorder="1" applyAlignment="1">
      <alignment horizontal="right"/>
    </xf>
    <xf numFmtId="168" fontId="8" fillId="3" borderId="45" xfId="3" applyNumberFormat="1" applyFont="1" applyFill="1" applyBorder="1" applyAlignment="1"/>
    <xf numFmtId="0" fontId="18" fillId="3" borderId="0" xfId="0" applyFont="1" applyFill="1" applyBorder="1"/>
    <xf numFmtId="0" fontId="2" fillId="12" borderId="1" xfId="0" applyNumberFormat="1" applyFont="1" applyFill="1" applyBorder="1"/>
    <xf numFmtId="3" fontId="18" fillId="3" borderId="12" xfId="0" applyNumberFormat="1" applyFont="1" applyFill="1" applyBorder="1" applyAlignment="1">
      <alignment horizontal="center" vertical="center" wrapText="1"/>
    </xf>
    <xf numFmtId="0" fontId="19" fillId="11" borderId="2" xfId="0" applyFont="1" applyFill="1" applyBorder="1" applyAlignment="1">
      <alignment horizontal="left" vertical="top" wrapText="1"/>
    </xf>
    <xf numFmtId="0" fontId="1" fillId="10" borderId="0" xfId="0" applyFont="1" applyFill="1" applyAlignment="1">
      <alignment vertical="top" wrapText="1"/>
    </xf>
    <xf numFmtId="0" fontId="18" fillId="2" borderId="1" xfId="0" applyFont="1" applyFill="1" applyBorder="1"/>
    <xf numFmtId="0" fontId="18" fillId="2" borderId="32" xfId="0" applyFont="1" applyFill="1" applyBorder="1"/>
    <xf numFmtId="0" fontId="1" fillId="10" borderId="9" xfId="0" applyFont="1" applyFill="1" applyBorder="1" applyAlignment="1">
      <alignment vertical="top" wrapText="1"/>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4"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24" xfId="0" applyFont="1" applyFill="1" applyBorder="1" applyAlignment="1">
      <alignment horizontal="center" vertical="center"/>
    </xf>
    <xf numFmtId="0" fontId="9" fillId="4" borderId="4" xfId="0" applyFont="1" applyFill="1" applyBorder="1" applyAlignment="1">
      <alignment horizontal="center"/>
    </xf>
    <xf numFmtId="0" fontId="9" fillId="4" borderId="14" xfId="0" applyFont="1" applyFill="1" applyBorder="1" applyAlignment="1">
      <alignment horizontal="center"/>
    </xf>
    <xf numFmtId="0" fontId="9" fillId="6" borderId="4" xfId="0" applyFont="1" applyFill="1" applyBorder="1" applyAlignment="1">
      <alignment horizontal="center"/>
    </xf>
    <xf numFmtId="0" fontId="9" fillId="6" borderId="14" xfId="0" applyFont="1" applyFill="1" applyBorder="1" applyAlignment="1">
      <alignment horizontal="center"/>
    </xf>
    <xf numFmtId="0" fontId="8" fillId="10" borderId="0" xfId="0" applyFont="1" applyFill="1" applyAlignment="1">
      <alignment vertical="top" wrapText="1"/>
    </xf>
    <xf numFmtId="0" fontId="9" fillId="4" borderId="27" xfId="0" applyFont="1" applyFill="1" applyBorder="1" applyAlignment="1">
      <alignment horizontal="center"/>
    </xf>
    <xf numFmtId="0" fontId="9" fillId="4" borderId="31" xfId="0" applyFont="1" applyFill="1" applyBorder="1" applyAlignment="1">
      <alignment horizontal="center"/>
    </xf>
    <xf numFmtId="0" fontId="9" fillId="4" borderId="26" xfId="0" applyFont="1" applyFill="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462">
    <dxf>
      <font>
        <b/>
        <i/>
      </font>
    </dxf>
    <dxf>
      <font>
        <b/>
        <i/>
      </font>
    </dxf>
    <dxf>
      <font>
        <b/>
        <i/>
      </font>
    </dxf>
    <dxf>
      <font>
        <b/>
        <i/>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font>
    </dxf>
    <dxf>
      <fill>
        <patternFill>
          <bgColor theme="0" tint="-0.14996795556505021"/>
        </patternFill>
      </fill>
    </dxf>
    <dxf>
      <fill>
        <patternFill>
          <bgColor theme="0" tint="-0.14996795556505021"/>
        </patternFill>
      </fill>
    </dxf>
    <dxf>
      <fill>
        <patternFill>
          <bgColor theme="0" tint="-0.14996795556505021"/>
        </patternFill>
      </fill>
    </dxf>
    <dxf>
      <font>
        <b/>
        <i/>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ont>
        <b/>
        <i/>
        <strike val="0"/>
      </font>
    </dxf>
    <dxf>
      <font>
        <b/>
        <i/>
        <strike val="0"/>
      </font>
    </dxf>
  </dxfs>
  <tableStyles count="0" defaultTableStyle="TableStyleMedium9" defaultPivotStyle="PivotStyleLight16"/>
  <colors>
    <mruColors>
      <color rgb="FFFFCCFF"/>
      <color rgb="FFCCFFCC"/>
      <color rgb="FFCCFFFF"/>
      <color rgb="FFFFCC99"/>
      <color rgb="FFFFCCCC"/>
      <color rgb="FFFF99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2581275</xdr:colOff>
      <xdr:row>8</xdr:row>
      <xdr:rowOff>121690</xdr:rowOff>
    </xdr:to>
    <xdr:pic>
      <xdr:nvPicPr>
        <xdr:cNvPr id="4" name="Picture 3" descr="Nonprofits Assistance Fund logo&#10;Motto: Helping nonprofits thrive&#10;2801 21st Avenue South, Suite 210&#10;Minneapolis, MN 5540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47625"/>
          <a:ext cx="2505075" cy="1598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2571750</xdr:colOff>
      <xdr:row>8</xdr:row>
      <xdr:rowOff>131215</xdr:rowOff>
    </xdr:to>
    <xdr:pic>
      <xdr:nvPicPr>
        <xdr:cNvPr id="2" name="Picture 1" descr="Nonprofits Assistance Fund logo&#10;Motto: Helping nonprofits thrive&#10;2801 21st Avenue South, Suite 210&#10;Minneapolis, MN 5540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57150"/>
          <a:ext cx="2505075" cy="15980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2</xdr:col>
      <xdr:colOff>466725</xdr:colOff>
      <xdr:row>8</xdr:row>
      <xdr:rowOff>140740</xdr:rowOff>
    </xdr:to>
    <xdr:pic>
      <xdr:nvPicPr>
        <xdr:cNvPr id="2" name="Picture 1" descr="Nonprofits Assistance Fund logo&#10;Motto: Helping nonprofits thrive&#10;2801 21st Avenue South, Suite 210&#10;Minneapolis, MN 5540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505075" cy="15980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onprofitsassistancefund.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nonprofitsassistancefund.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nonprofitsassistancefund.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tabSelected="1" workbookViewId="0">
      <selection activeCell="A21" sqref="A21"/>
    </sheetView>
  </sheetViews>
  <sheetFormatPr defaultRowHeight="15" x14ac:dyDescent="0.2"/>
  <cols>
    <col min="1" max="1" width="125.6640625" bestFit="1" customWidth="1"/>
  </cols>
  <sheetData>
    <row r="1" spans="1:1" x14ac:dyDescent="0.2">
      <c r="A1" s="391"/>
    </row>
    <row r="2" spans="1:1" x14ac:dyDescent="0.2">
      <c r="A2" s="392" t="s">
        <v>137</v>
      </c>
    </row>
    <row r="3" spans="1:1" x14ac:dyDescent="0.2">
      <c r="A3" s="393" t="s">
        <v>136</v>
      </c>
    </row>
    <row r="4" spans="1:1" x14ac:dyDescent="0.2">
      <c r="A4" s="394"/>
    </row>
    <row r="5" spans="1:1" x14ac:dyDescent="0.2">
      <c r="A5" s="391"/>
    </row>
    <row r="6" spans="1:1" x14ac:dyDescent="0.2">
      <c r="A6" s="391"/>
    </row>
    <row r="7" spans="1:1" x14ac:dyDescent="0.2">
      <c r="A7" s="391"/>
    </row>
    <row r="8" spans="1:1" x14ac:dyDescent="0.2">
      <c r="A8" s="391"/>
    </row>
    <row r="9" spans="1:1" x14ac:dyDescent="0.2">
      <c r="A9" s="395"/>
    </row>
    <row r="10" spans="1:1" ht="15.75" x14ac:dyDescent="0.25">
      <c r="A10" s="390" t="s">
        <v>28</v>
      </c>
    </row>
    <row r="11" spans="1:1" ht="15.75" x14ac:dyDescent="0.25">
      <c r="A11" s="254" t="s">
        <v>103</v>
      </c>
    </row>
    <row r="12" spans="1:1" x14ac:dyDescent="0.2">
      <c r="A12" s="255"/>
    </row>
    <row r="13" spans="1:1" x14ac:dyDescent="0.2">
      <c r="A13" s="256" t="s">
        <v>104</v>
      </c>
    </row>
    <row r="14" spans="1:1" x14ac:dyDescent="0.2">
      <c r="A14" s="255"/>
    </row>
    <row r="15" spans="1:1" x14ac:dyDescent="0.2">
      <c r="A15" s="256" t="s">
        <v>148</v>
      </c>
    </row>
    <row r="16" spans="1:1" x14ac:dyDescent="0.2">
      <c r="A16" s="256" t="s">
        <v>105</v>
      </c>
    </row>
    <row r="17" spans="1:1" x14ac:dyDescent="0.2">
      <c r="A17" s="256" t="s">
        <v>123</v>
      </c>
    </row>
    <row r="18" spans="1:1" x14ac:dyDescent="0.2">
      <c r="A18" s="256" t="s">
        <v>146</v>
      </c>
    </row>
    <row r="19" spans="1:1" x14ac:dyDescent="0.2">
      <c r="A19" s="256"/>
    </row>
    <row r="20" spans="1:1" x14ac:dyDescent="0.2">
      <c r="A20" s="256" t="s">
        <v>111</v>
      </c>
    </row>
    <row r="21" spans="1:1" x14ac:dyDescent="0.2">
      <c r="A21" s="258" t="s">
        <v>109</v>
      </c>
    </row>
    <row r="22" spans="1:1" x14ac:dyDescent="0.2">
      <c r="A22" s="258" t="s">
        <v>110</v>
      </c>
    </row>
    <row r="23" spans="1:1" x14ac:dyDescent="0.2">
      <c r="A23" s="258" t="s">
        <v>147</v>
      </c>
    </row>
    <row r="24" spans="1:1" x14ac:dyDescent="0.2">
      <c r="A24" s="258" t="s">
        <v>113</v>
      </c>
    </row>
    <row r="25" spans="1:1" x14ac:dyDescent="0.2">
      <c r="A25" s="258"/>
    </row>
    <row r="26" spans="1:1" ht="15" customHeight="1" x14ac:dyDescent="0.2">
      <c r="A26" s="419" t="s">
        <v>124</v>
      </c>
    </row>
    <row r="27" spans="1:1" x14ac:dyDescent="0.2">
      <c r="A27" s="419"/>
    </row>
    <row r="28" spans="1:1" x14ac:dyDescent="0.2">
      <c r="A28" s="419"/>
    </row>
    <row r="29" spans="1:1" x14ac:dyDescent="0.2">
      <c r="A29" s="260"/>
    </row>
    <row r="30" spans="1:1" x14ac:dyDescent="0.2">
      <c r="A30" s="256" t="s">
        <v>145</v>
      </c>
    </row>
    <row r="31" spans="1:1" x14ac:dyDescent="0.2">
      <c r="A31" s="255"/>
    </row>
    <row r="32" spans="1:1" x14ac:dyDescent="0.2">
      <c r="A32" s="256" t="s">
        <v>114</v>
      </c>
    </row>
    <row r="33" spans="1:1" x14ac:dyDescent="0.2">
      <c r="A33" s="255"/>
    </row>
    <row r="34" spans="1:1" x14ac:dyDescent="0.2">
      <c r="A34" s="251" t="s">
        <v>106</v>
      </c>
    </row>
    <row r="35" spans="1:1" x14ac:dyDescent="0.2">
      <c r="A35" s="255"/>
    </row>
    <row r="36" spans="1:1" x14ac:dyDescent="0.2">
      <c r="A36" s="252" t="s">
        <v>112</v>
      </c>
    </row>
    <row r="37" spans="1:1" x14ac:dyDescent="0.2">
      <c r="A37" s="255"/>
    </row>
    <row r="38" spans="1:1" x14ac:dyDescent="0.2">
      <c r="A38" s="339" t="s">
        <v>107</v>
      </c>
    </row>
    <row r="39" spans="1:1" x14ac:dyDescent="0.2">
      <c r="A39" s="255"/>
    </row>
    <row r="40" spans="1:1" x14ac:dyDescent="0.2">
      <c r="A40" s="253" t="s">
        <v>108</v>
      </c>
    </row>
    <row r="41" spans="1:1" x14ac:dyDescent="0.2">
      <c r="A41" s="257"/>
    </row>
    <row r="42" spans="1:1" x14ac:dyDescent="0.2">
      <c r="A42" s="259"/>
    </row>
    <row r="56" spans="1:1" x14ac:dyDescent="0.2">
      <c r="A56" s="388"/>
    </row>
    <row r="57" spans="1:1" x14ac:dyDescent="0.2">
      <c r="A57" s="389"/>
    </row>
  </sheetData>
  <mergeCells count="1">
    <mergeCell ref="A26:A28"/>
  </mergeCells>
  <hyperlinks>
    <hyperlink ref="A2" r:id="rId1" tooltip="Nonprofits Assistance Fund"/>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workbookViewId="0">
      <pane xSplit="2" ySplit="3" topLeftCell="C4" activePane="bottomRight" state="frozen"/>
      <selection pane="topRight" activeCell="C1" sqref="C1"/>
      <selection pane="bottomLeft" activeCell="A4" sqref="A4"/>
      <selection pane="bottomRight" sqref="A1:B1"/>
    </sheetView>
  </sheetViews>
  <sheetFormatPr defaultRowHeight="12" x14ac:dyDescent="0.2"/>
  <cols>
    <col min="1" max="1" width="32.77734375" style="7" customWidth="1"/>
    <col min="2" max="2" width="2.77734375" style="7" customWidth="1"/>
    <col min="3" max="11" width="8.77734375" style="7" customWidth="1"/>
    <col min="12" max="12" width="10.77734375" style="7" customWidth="1"/>
    <col min="13" max="14" width="8.77734375" style="7" customWidth="1"/>
    <col min="15" max="15" width="9.77734375" style="7" customWidth="1"/>
    <col min="16" max="16" width="8.88671875" style="7"/>
    <col min="17" max="17" width="32.77734375" style="7" customWidth="1"/>
    <col min="18" max="23" width="8.88671875" style="7"/>
    <col min="24" max="24" width="8.44140625" style="7" customWidth="1"/>
    <col min="25" max="25" width="13.109375" style="7" hidden="1" customWidth="1"/>
    <col min="26" max="16384" width="8.88671875" style="7"/>
  </cols>
  <sheetData>
    <row r="1" spans="1:25" ht="15" customHeight="1" x14ac:dyDescent="0.25">
      <c r="A1" s="421" t="str">
        <f>IF('Your Programs'!B15="","",'Your Programs'!B15)</f>
        <v/>
      </c>
      <c r="B1" s="421"/>
      <c r="C1" s="184"/>
      <c r="D1" s="184"/>
      <c r="E1" s="184"/>
      <c r="F1" s="184"/>
      <c r="G1" s="184"/>
      <c r="H1" s="184"/>
      <c r="I1" s="184"/>
      <c r="J1" s="184"/>
      <c r="K1" s="184"/>
      <c r="L1" s="184"/>
      <c r="M1" s="16"/>
      <c r="N1" s="16"/>
      <c r="O1" s="16"/>
      <c r="P1" s="16"/>
      <c r="Q1" s="16"/>
    </row>
    <row r="2" spans="1:25" ht="16.5" thickBot="1" x14ac:dyDescent="0.3">
      <c r="A2" s="189" t="s">
        <v>53</v>
      </c>
      <c r="B2" s="114"/>
      <c r="C2" s="434" t="s">
        <v>15</v>
      </c>
      <c r="D2" s="435"/>
      <c r="E2" s="435"/>
      <c r="F2" s="435"/>
      <c r="G2" s="435"/>
      <c r="H2" s="435"/>
      <c r="I2" s="435"/>
      <c r="J2" s="435"/>
      <c r="K2" s="435"/>
      <c r="L2" s="436"/>
      <c r="M2" s="431" t="s">
        <v>16</v>
      </c>
      <c r="N2" s="431"/>
      <c r="O2" s="432"/>
      <c r="P2" s="205" t="s">
        <v>0</v>
      </c>
      <c r="Q2" s="108" t="s">
        <v>18</v>
      </c>
    </row>
    <row r="3" spans="1:25" ht="36" x14ac:dyDescent="0.2">
      <c r="A3" s="84">
        <f>+'Your Programs'!$B$19</f>
        <v>0</v>
      </c>
      <c r="B3" s="113"/>
      <c r="C3" s="136" t="str">
        <f>IF('Your Programs'!B24=0,"",'Your Programs'!B24)</f>
        <v/>
      </c>
      <c r="D3" s="136" t="str">
        <f>IF('Your Programs'!B25=0,"",'Your Programs'!B25)</f>
        <v/>
      </c>
      <c r="E3" s="136" t="str">
        <f>IF('Your Programs'!B26=0,"",'Your Programs'!B26)</f>
        <v/>
      </c>
      <c r="F3" s="136" t="str">
        <f>IF('Your Programs'!B27=0,"",'Your Programs'!B27)</f>
        <v/>
      </c>
      <c r="G3" s="136" t="str">
        <f>IF('Your Programs'!B28=0,"",'Your Programs'!B28)</f>
        <v/>
      </c>
      <c r="H3" s="136" t="str">
        <f>IF('Your Programs'!B29=0,"",'Your Programs'!B29)</f>
        <v/>
      </c>
      <c r="I3" s="136" t="str">
        <f>IF('Your Programs'!B30=0,"",'Your Programs'!B30)</f>
        <v/>
      </c>
      <c r="J3" s="136" t="str">
        <f>IF('Your Programs'!B31=0,"",'Your Programs'!B31)</f>
        <v/>
      </c>
      <c r="K3" s="136" t="str">
        <f>IF('Your Programs'!B32=0,"",'Your Programs'!B32)</f>
        <v/>
      </c>
      <c r="L3" s="96" t="s">
        <v>20</v>
      </c>
      <c r="M3" s="136" t="str">
        <f>+'Your Programs'!B33</f>
        <v>Management and General (Admin)</v>
      </c>
      <c r="N3" s="136" t="str">
        <f>+'Your Programs'!B34</f>
        <v>Fundraising</v>
      </c>
      <c r="O3" s="102" t="s">
        <v>20</v>
      </c>
      <c r="P3" s="206"/>
      <c r="Q3" s="82"/>
    </row>
    <row r="4" spans="1:25" ht="15" customHeight="1" x14ac:dyDescent="0.2">
      <c r="A4" s="407" t="s">
        <v>139</v>
      </c>
      <c r="B4" s="19"/>
      <c r="C4" s="157"/>
      <c r="D4" s="157"/>
      <c r="E4" s="157"/>
      <c r="F4" s="157"/>
      <c r="G4" s="157"/>
      <c r="H4" s="157"/>
      <c r="I4" s="157"/>
      <c r="J4" s="157"/>
      <c r="K4" s="157"/>
      <c r="L4" s="109"/>
      <c r="M4" s="157"/>
      <c r="N4" s="157"/>
      <c r="O4" s="110"/>
      <c r="P4" s="221"/>
      <c r="Q4" s="82"/>
      <c r="Y4" s="7" t="s">
        <v>141</v>
      </c>
    </row>
    <row r="5" spans="1:25" ht="15" customHeight="1" x14ac:dyDescent="0.2">
      <c r="A5" s="409"/>
      <c r="B5" s="19"/>
      <c r="C5" s="156"/>
      <c r="D5" s="156"/>
      <c r="E5" s="156"/>
      <c r="F5" s="156"/>
      <c r="G5" s="156"/>
      <c r="H5" s="156"/>
      <c r="I5" s="156"/>
      <c r="J5" s="156"/>
      <c r="K5" s="156"/>
      <c r="L5" s="111"/>
      <c r="M5" s="156"/>
      <c r="N5" s="156"/>
      <c r="O5" s="112"/>
      <c r="P5" s="209"/>
      <c r="Q5" s="82"/>
      <c r="Y5" s="7" t="s">
        <v>138</v>
      </c>
    </row>
    <row r="6" spans="1:25" ht="15" customHeight="1" x14ac:dyDescent="0.2">
      <c r="A6" s="408"/>
      <c r="B6" s="87"/>
      <c r="C6" s="158"/>
      <c r="D6" s="131"/>
      <c r="E6" s="131"/>
      <c r="F6" s="131"/>
      <c r="G6" s="131"/>
      <c r="H6" s="131"/>
      <c r="I6" s="131"/>
      <c r="J6" s="131"/>
      <c r="K6" s="131"/>
      <c r="L6" s="9"/>
      <c r="M6" s="131"/>
      <c r="N6" s="131"/>
      <c r="O6" s="103"/>
      <c r="P6" s="210"/>
      <c r="Q6" s="82"/>
    </row>
    <row r="7" spans="1:25" ht="15" customHeight="1" x14ac:dyDescent="0.2">
      <c r="A7" s="20" t="s">
        <v>3</v>
      </c>
      <c r="B7" s="20"/>
      <c r="C7" s="131"/>
      <c r="D7" s="131"/>
      <c r="E7" s="131"/>
      <c r="F7" s="131"/>
      <c r="G7" s="131"/>
      <c r="H7" s="131"/>
      <c r="I7" s="131"/>
      <c r="J7" s="131"/>
      <c r="K7" s="131"/>
      <c r="L7" s="9"/>
      <c r="M7" s="131"/>
      <c r="N7" s="131"/>
      <c r="O7" s="103"/>
      <c r="P7" s="210"/>
      <c r="Q7" s="82"/>
    </row>
    <row r="8" spans="1:25" ht="15" customHeight="1" x14ac:dyDescent="0.2">
      <c r="A8" s="88" t="str">
        <f>'Direct - Assignment'!B8</f>
        <v>Contributed Support</v>
      </c>
      <c r="B8" s="88"/>
      <c r="C8" s="132"/>
      <c r="D8" s="132"/>
      <c r="E8" s="132"/>
      <c r="F8" s="132"/>
      <c r="G8" s="132"/>
      <c r="H8" s="132"/>
      <c r="I8" s="132"/>
      <c r="J8" s="132"/>
      <c r="K8" s="132"/>
      <c r="L8" s="10"/>
      <c r="M8" s="132"/>
      <c r="N8" s="132"/>
      <c r="O8" s="104"/>
      <c r="P8" s="211"/>
      <c r="Q8" s="82"/>
    </row>
    <row r="9" spans="1:25" ht="15" customHeight="1" x14ac:dyDescent="0.2">
      <c r="A9" s="89" t="str">
        <f>'Direct - Assignment'!B9</f>
        <v/>
      </c>
      <c r="B9" s="115"/>
      <c r="C9" s="132"/>
      <c r="D9" s="132"/>
      <c r="E9" s="132"/>
      <c r="F9" s="132"/>
      <c r="G9" s="132"/>
      <c r="H9" s="132"/>
      <c r="I9" s="132"/>
      <c r="J9" s="132"/>
      <c r="K9" s="132"/>
      <c r="L9" s="10"/>
      <c r="M9" s="132"/>
      <c r="N9" s="132"/>
      <c r="O9" s="104"/>
      <c r="P9" s="211"/>
      <c r="Q9" s="82"/>
    </row>
    <row r="10" spans="1:25" ht="15" customHeight="1" x14ac:dyDescent="0.2">
      <c r="A10" s="89" t="str">
        <f>'Direct - Assignment'!B10</f>
        <v/>
      </c>
      <c r="B10" s="115"/>
      <c r="C10" s="132"/>
      <c r="D10" s="132"/>
      <c r="E10" s="132"/>
      <c r="F10" s="132"/>
      <c r="G10" s="132"/>
      <c r="H10" s="132"/>
      <c r="I10" s="132"/>
      <c r="J10" s="132"/>
      <c r="K10" s="132"/>
      <c r="L10" s="10"/>
      <c r="M10" s="132"/>
      <c r="N10" s="132"/>
      <c r="O10" s="104"/>
      <c r="P10" s="211"/>
      <c r="Q10" s="82"/>
    </row>
    <row r="11" spans="1:25" ht="15" customHeight="1" x14ac:dyDescent="0.2">
      <c r="A11" s="89" t="str">
        <f>'Direct - Assignment'!B11</f>
        <v/>
      </c>
      <c r="B11" s="115"/>
      <c r="C11" s="132"/>
      <c r="D11" s="132"/>
      <c r="E11" s="132"/>
      <c r="F11" s="132"/>
      <c r="G11" s="132"/>
      <c r="H11" s="132"/>
      <c r="I11" s="132"/>
      <c r="J11" s="132"/>
      <c r="K11" s="132"/>
      <c r="L11" s="10"/>
      <c r="M11" s="132"/>
      <c r="N11" s="132"/>
      <c r="O11" s="104"/>
      <c r="P11" s="211"/>
      <c r="Q11" s="82"/>
    </row>
    <row r="12" spans="1:25" ht="15" customHeight="1" x14ac:dyDescent="0.2">
      <c r="A12" s="89" t="str">
        <f>'Direct - Assignment'!B12</f>
        <v/>
      </c>
      <c r="B12" s="115"/>
      <c r="C12" s="132"/>
      <c r="D12" s="132"/>
      <c r="E12" s="132"/>
      <c r="F12" s="132"/>
      <c r="G12" s="132"/>
      <c r="H12" s="132"/>
      <c r="I12" s="132"/>
      <c r="J12" s="132"/>
      <c r="K12" s="132"/>
      <c r="L12" s="10"/>
      <c r="M12" s="132"/>
      <c r="N12" s="132"/>
      <c r="O12" s="104"/>
      <c r="P12" s="211"/>
      <c r="Q12" s="82"/>
    </row>
    <row r="13" spans="1:25" ht="15" customHeight="1" x14ac:dyDescent="0.2">
      <c r="A13" s="89" t="str">
        <f>'Direct - Assignment'!B13</f>
        <v/>
      </c>
      <c r="B13" s="115"/>
      <c r="C13" s="132"/>
      <c r="D13" s="132"/>
      <c r="E13" s="132"/>
      <c r="F13" s="132"/>
      <c r="G13" s="132"/>
      <c r="H13" s="132"/>
      <c r="I13" s="132"/>
      <c r="J13" s="132"/>
      <c r="K13" s="132"/>
      <c r="L13" s="10"/>
      <c r="M13" s="132"/>
      <c r="N13" s="132"/>
      <c r="O13" s="104"/>
      <c r="P13" s="211"/>
      <c r="Q13" s="82"/>
    </row>
    <row r="14" spans="1:25" ht="15" customHeight="1" x14ac:dyDescent="0.2">
      <c r="A14" s="89" t="str">
        <f>'Direct - Assignment'!B14</f>
        <v>Revenue Released from Restrictions</v>
      </c>
      <c r="B14" s="115"/>
      <c r="C14" s="132"/>
      <c r="D14" s="132"/>
      <c r="E14" s="132"/>
      <c r="F14" s="132"/>
      <c r="G14" s="132"/>
      <c r="H14" s="132"/>
      <c r="I14" s="132"/>
      <c r="J14" s="132"/>
      <c r="K14" s="132"/>
      <c r="L14" s="10"/>
      <c r="M14" s="132"/>
      <c r="N14" s="132"/>
      <c r="O14" s="104"/>
      <c r="P14" s="211"/>
      <c r="Q14" s="82"/>
    </row>
    <row r="15" spans="1:25" ht="15" customHeight="1" x14ac:dyDescent="0.2">
      <c r="A15" s="90" t="str">
        <f>'Direct - Assignment'!B15</f>
        <v>Subtotal Support</v>
      </c>
      <c r="B15" s="115"/>
      <c r="C15" s="132"/>
      <c r="D15" s="132"/>
      <c r="E15" s="132"/>
      <c r="F15" s="132"/>
      <c r="G15" s="132"/>
      <c r="H15" s="132"/>
      <c r="I15" s="132"/>
      <c r="J15" s="132"/>
      <c r="K15" s="132"/>
      <c r="L15" s="10"/>
      <c r="M15" s="132"/>
      <c r="N15" s="132"/>
      <c r="O15" s="104"/>
      <c r="P15" s="211"/>
      <c r="Q15" s="82"/>
    </row>
    <row r="16" spans="1:25" ht="15" customHeight="1" x14ac:dyDescent="0.2">
      <c r="A16" s="88" t="str">
        <f>'Direct - Assignment'!B16</f>
        <v>Earned Revenue</v>
      </c>
      <c r="B16" s="2"/>
      <c r="C16" s="132"/>
      <c r="D16" s="132"/>
      <c r="E16" s="132"/>
      <c r="F16" s="132"/>
      <c r="G16" s="132"/>
      <c r="H16" s="132"/>
      <c r="I16" s="132"/>
      <c r="J16" s="132"/>
      <c r="K16" s="132"/>
      <c r="L16" s="10"/>
      <c r="M16" s="132"/>
      <c r="N16" s="132"/>
      <c r="O16" s="104"/>
      <c r="P16" s="211"/>
      <c r="Q16" s="82"/>
    </row>
    <row r="17" spans="1:17" ht="15" customHeight="1" x14ac:dyDescent="0.2">
      <c r="A17" s="89" t="str">
        <f>'Direct - Assignment'!B17</f>
        <v/>
      </c>
      <c r="B17" s="115"/>
      <c r="C17" s="132"/>
      <c r="D17" s="132"/>
      <c r="E17" s="132"/>
      <c r="F17" s="132"/>
      <c r="G17" s="132"/>
      <c r="H17" s="132"/>
      <c r="I17" s="132"/>
      <c r="J17" s="132"/>
      <c r="K17" s="132"/>
      <c r="L17" s="10"/>
      <c r="M17" s="132"/>
      <c r="N17" s="132"/>
      <c r="O17" s="104"/>
      <c r="P17" s="211"/>
      <c r="Q17" s="82"/>
    </row>
    <row r="18" spans="1:17" ht="15" customHeight="1" x14ac:dyDescent="0.2">
      <c r="A18" s="89" t="str">
        <f>'Direct - Assignment'!B18</f>
        <v/>
      </c>
      <c r="B18" s="115"/>
      <c r="C18" s="132"/>
      <c r="D18" s="132"/>
      <c r="E18" s="132"/>
      <c r="F18" s="132"/>
      <c r="G18" s="132"/>
      <c r="H18" s="132"/>
      <c r="I18" s="132"/>
      <c r="J18" s="132"/>
      <c r="K18" s="132"/>
      <c r="L18" s="10"/>
      <c r="M18" s="132"/>
      <c r="N18" s="132"/>
      <c r="O18" s="104"/>
      <c r="P18" s="211"/>
      <c r="Q18" s="82"/>
    </row>
    <row r="19" spans="1:17" ht="15" customHeight="1" x14ac:dyDescent="0.2">
      <c r="A19" s="89" t="str">
        <f>'Direct - Assignment'!B19</f>
        <v/>
      </c>
      <c r="B19" s="115"/>
      <c r="C19" s="132"/>
      <c r="D19" s="132"/>
      <c r="E19" s="132"/>
      <c r="F19" s="132"/>
      <c r="G19" s="132"/>
      <c r="H19" s="132"/>
      <c r="I19" s="132"/>
      <c r="J19" s="132"/>
      <c r="K19" s="132"/>
      <c r="L19" s="10"/>
      <c r="M19" s="132"/>
      <c r="N19" s="132"/>
      <c r="O19" s="104"/>
      <c r="P19" s="211"/>
      <c r="Q19" s="82"/>
    </row>
    <row r="20" spans="1:17" ht="15" customHeight="1" x14ac:dyDescent="0.2">
      <c r="A20" s="89" t="str">
        <f>'Direct - Assignment'!B20</f>
        <v/>
      </c>
      <c r="B20" s="115"/>
      <c r="C20" s="132"/>
      <c r="D20" s="132"/>
      <c r="E20" s="132"/>
      <c r="F20" s="132"/>
      <c r="G20" s="132"/>
      <c r="H20" s="132"/>
      <c r="I20" s="132"/>
      <c r="J20" s="132"/>
      <c r="K20" s="132"/>
      <c r="L20" s="10"/>
      <c r="M20" s="132"/>
      <c r="N20" s="132"/>
      <c r="O20" s="104"/>
      <c r="P20" s="211"/>
      <c r="Q20" s="82"/>
    </row>
    <row r="21" spans="1:17" ht="15" customHeight="1" x14ac:dyDescent="0.2">
      <c r="A21" s="89" t="str">
        <f>'Direct - Assignment'!B21</f>
        <v/>
      </c>
      <c r="B21" s="115"/>
      <c r="C21" s="132"/>
      <c r="D21" s="132"/>
      <c r="E21" s="132"/>
      <c r="F21" s="132"/>
      <c r="G21" s="132"/>
      <c r="H21" s="132"/>
      <c r="I21" s="132"/>
      <c r="J21" s="132"/>
      <c r="K21" s="132"/>
      <c r="L21" s="10"/>
      <c r="M21" s="132"/>
      <c r="N21" s="132"/>
      <c r="O21" s="104"/>
      <c r="P21" s="211"/>
      <c r="Q21" s="82"/>
    </row>
    <row r="22" spans="1:17" ht="15" customHeight="1" x14ac:dyDescent="0.2">
      <c r="A22" s="90" t="str">
        <f>'Direct - Assignment'!B22</f>
        <v>Subtotal Revenue</v>
      </c>
      <c r="B22" s="115"/>
      <c r="C22" s="132"/>
      <c r="D22" s="132"/>
      <c r="E22" s="132"/>
      <c r="F22" s="132"/>
      <c r="G22" s="132"/>
      <c r="H22" s="132"/>
      <c r="I22" s="132"/>
      <c r="J22" s="132"/>
      <c r="K22" s="132"/>
      <c r="L22" s="10"/>
      <c r="M22" s="132"/>
      <c r="N22" s="132"/>
      <c r="O22" s="104"/>
      <c r="P22" s="211"/>
      <c r="Q22" s="82"/>
    </row>
    <row r="23" spans="1:17" ht="15" customHeight="1" x14ac:dyDescent="0.2">
      <c r="A23" s="155" t="s">
        <v>4</v>
      </c>
      <c r="B23" s="99"/>
      <c r="C23" s="133"/>
      <c r="D23" s="133"/>
      <c r="E23" s="133"/>
      <c r="F23" s="133"/>
      <c r="G23" s="133"/>
      <c r="H23" s="133"/>
      <c r="I23" s="133"/>
      <c r="J23" s="133"/>
      <c r="K23" s="133"/>
      <c r="L23" s="11"/>
      <c r="M23" s="133"/>
      <c r="N23" s="133"/>
      <c r="O23" s="105"/>
      <c r="P23" s="212"/>
      <c r="Q23" s="82"/>
    </row>
    <row r="24" spans="1:17" ht="15" customHeight="1" x14ac:dyDescent="0.2">
      <c r="A24" s="88"/>
      <c r="B24" s="88"/>
      <c r="C24" s="132"/>
      <c r="D24" s="132"/>
      <c r="E24" s="132"/>
      <c r="F24" s="132"/>
      <c r="G24" s="132"/>
      <c r="H24" s="132"/>
      <c r="I24" s="132"/>
      <c r="J24" s="132"/>
      <c r="K24" s="132"/>
      <c r="L24" s="10"/>
      <c r="M24" s="132"/>
      <c r="N24" s="132"/>
      <c r="O24" s="104"/>
      <c r="P24" s="211"/>
      <c r="Q24" s="82"/>
    </row>
    <row r="25" spans="1:17" ht="15" customHeight="1" x14ac:dyDescent="0.2">
      <c r="A25" s="91" t="s">
        <v>1</v>
      </c>
      <c r="B25" s="91"/>
      <c r="C25" s="132"/>
      <c r="D25" s="132"/>
      <c r="E25" s="132"/>
      <c r="F25" s="132"/>
      <c r="G25" s="132"/>
      <c r="H25" s="132"/>
      <c r="I25" s="132"/>
      <c r="J25" s="132"/>
      <c r="K25" s="132"/>
      <c r="L25" s="10"/>
      <c r="M25" s="132"/>
      <c r="N25" s="132"/>
      <c r="O25" s="104"/>
      <c r="P25" s="211"/>
      <c r="Q25" s="82"/>
    </row>
    <row r="26" spans="1:17" ht="15" customHeight="1" x14ac:dyDescent="0.2">
      <c r="A26" s="88" t="str">
        <f>'Direct - Assignment'!B26</f>
        <v>Personnel Expenses</v>
      </c>
      <c r="B26" s="88"/>
      <c r="C26" s="134"/>
      <c r="D26" s="134"/>
      <c r="E26" s="134"/>
      <c r="F26" s="134"/>
      <c r="G26" s="134"/>
      <c r="H26" s="134"/>
      <c r="I26" s="134"/>
      <c r="J26" s="134"/>
      <c r="K26" s="134"/>
      <c r="L26" s="12"/>
      <c r="M26" s="134"/>
      <c r="N26" s="134"/>
      <c r="O26" s="106"/>
      <c r="P26" s="213"/>
      <c r="Q26" s="82"/>
    </row>
    <row r="27" spans="1:17" ht="15" customHeight="1" x14ac:dyDescent="0.2">
      <c r="A27" s="89" t="str">
        <f>'Direct - Assignment'!B27</f>
        <v>Salaries</v>
      </c>
      <c r="B27" s="97"/>
      <c r="C27" s="132">
        <f>SUM('Direct - Assignment'!C27,'Direct Allocation (FTEs)'!D29,'Direct Allocation Method 1'!D28,'Direct Allocation Method 2'!D28)</f>
        <v>0</v>
      </c>
      <c r="D27" s="132">
        <f>SUM('Direct - Assignment'!D27,'Direct Allocation (FTEs)'!E29,'Direct Allocation Method 1'!E28,'Direct Allocation Method 2'!E28)</f>
        <v>0</v>
      </c>
      <c r="E27" s="132">
        <f>SUM('Direct - Assignment'!E27,'Direct Allocation (FTEs)'!F29,'Direct Allocation Method 1'!F28,'Direct Allocation Method 2'!F28)</f>
        <v>0</v>
      </c>
      <c r="F27" s="132">
        <f>SUM('Direct - Assignment'!F27,'Direct Allocation (FTEs)'!G29,'Direct Allocation Method 1'!G28,'Direct Allocation Method 2'!G28)</f>
        <v>0</v>
      </c>
      <c r="G27" s="132">
        <f>SUM('Direct - Assignment'!G27,'Direct Allocation (FTEs)'!H29,'Direct Allocation Method 1'!H28,'Direct Allocation Method 2'!H28)</f>
        <v>0</v>
      </c>
      <c r="H27" s="132">
        <f>SUM('Direct - Assignment'!H27,'Direct Allocation (FTEs)'!I29,'Direct Allocation Method 1'!I28,'Direct Allocation Method 2'!I28)</f>
        <v>0</v>
      </c>
      <c r="I27" s="132">
        <f>SUM('Direct - Assignment'!I27,'Direct Allocation (FTEs)'!J29,'Direct Allocation Method 1'!J28,'Direct Allocation Method 2'!J28)</f>
        <v>0</v>
      </c>
      <c r="J27" s="132">
        <f>SUM('Direct - Assignment'!J27,'Direct Allocation (FTEs)'!K29,'Direct Allocation Method 1'!K28,'Direct Allocation Method 2'!K28)</f>
        <v>0</v>
      </c>
      <c r="K27" s="132">
        <f>SUM('Direct - Assignment'!K27,'Direct Allocation (FTEs)'!L29,'Direct Allocation Method 1'!L28,'Direct Allocation Method 2'!L28)</f>
        <v>0</v>
      </c>
      <c r="L27" s="10">
        <f>SUM(C27:K27)</f>
        <v>0</v>
      </c>
      <c r="M27" s="132">
        <f>SUM('Direct - Assignment'!M27,'Direct Allocation (FTEs)'!N29,'Direct Allocation Method 1'!N28,'Direct Allocation Method 2'!N28)</f>
        <v>0</v>
      </c>
      <c r="N27" s="132">
        <f>SUM('Direct - Assignment'!N27,'Direct Allocation (FTEs)'!O29,'Direct Allocation Method 1'!O28,'Direct Allocation Method 2'!O28)</f>
        <v>0</v>
      </c>
      <c r="O27" s="104">
        <f>SUM(M27:N27)</f>
        <v>0</v>
      </c>
      <c r="P27" s="211">
        <f>+L27+O27</f>
        <v>0</v>
      </c>
      <c r="Q27" s="82"/>
    </row>
    <row r="28" spans="1:17" ht="15" customHeight="1" x14ac:dyDescent="0.2">
      <c r="A28" s="89" t="str">
        <f>'Direct - Assignment'!B28</f>
        <v>Payroll Taxes</v>
      </c>
      <c r="B28" s="97"/>
      <c r="C28" s="132">
        <f>SUM('Direct - Assignment'!C28,'Direct Allocation (FTEs)'!D30,'Direct Allocation Method 1'!D29,'Direct Allocation Method 2'!D29)</f>
        <v>0</v>
      </c>
      <c r="D28" s="132">
        <f>SUM('Direct - Assignment'!D28,'Direct Allocation (FTEs)'!E30,'Direct Allocation Method 1'!E29,'Direct Allocation Method 2'!E29)</f>
        <v>0</v>
      </c>
      <c r="E28" s="132">
        <f>SUM('Direct - Assignment'!E28,'Direct Allocation (FTEs)'!F30,'Direct Allocation Method 1'!F29,'Direct Allocation Method 2'!F29)</f>
        <v>0</v>
      </c>
      <c r="F28" s="132">
        <f>SUM('Direct - Assignment'!F28,'Direct Allocation (FTEs)'!G30,'Direct Allocation Method 1'!G29,'Direct Allocation Method 2'!G29)</f>
        <v>0</v>
      </c>
      <c r="G28" s="132">
        <f>SUM('Direct - Assignment'!G28,'Direct Allocation (FTEs)'!H30,'Direct Allocation Method 1'!H29,'Direct Allocation Method 2'!H29)</f>
        <v>0</v>
      </c>
      <c r="H28" s="132">
        <f>SUM('Direct - Assignment'!H28,'Direct Allocation (FTEs)'!I30,'Direct Allocation Method 1'!I29,'Direct Allocation Method 2'!I29)</f>
        <v>0</v>
      </c>
      <c r="I28" s="132">
        <f>SUM('Direct - Assignment'!I28,'Direct Allocation (FTEs)'!J30,'Direct Allocation Method 1'!J29,'Direct Allocation Method 2'!J29)</f>
        <v>0</v>
      </c>
      <c r="J28" s="132">
        <f>SUM('Direct - Assignment'!J28,'Direct Allocation (FTEs)'!K30,'Direct Allocation Method 1'!K29,'Direct Allocation Method 2'!K29)</f>
        <v>0</v>
      </c>
      <c r="K28" s="132">
        <f>SUM('Direct - Assignment'!K28,'Direct Allocation (FTEs)'!L30,'Direct Allocation Method 1'!L29,'Direct Allocation Method 2'!L29)</f>
        <v>0</v>
      </c>
      <c r="L28" s="10">
        <f t="shared" ref="L28:L30" si="0">SUM(C28:K28)</f>
        <v>0</v>
      </c>
      <c r="M28" s="132">
        <f>SUM('Direct - Assignment'!M28,'Direct Allocation (FTEs)'!N30,'Direct Allocation Method 1'!N29,'Direct Allocation Method 2'!N29)</f>
        <v>0</v>
      </c>
      <c r="N28" s="132">
        <f>SUM('Direct - Assignment'!N28,'Direct Allocation (FTEs)'!O30,'Direct Allocation Method 1'!O29,'Direct Allocation Method 2'!O29)</f>
        <v>0</v>
      </c>
      <c r="O28" s="104">
        <f t="shared" ref="O28:O55" si="1">SUM(M28:N28)</f>
        <v>0</v>
      </c>
      <c r="P28" s="211">
        <f t="shared" ref="P28:P55" si="2">+L28+O28</f>
        <v>0</v>
      </c>
      <c r="Q28" s="82"/>
    </row>
    <row r="29" spans="1:17" ht="15" customHeight="1" x14ac:dyDescent="0.2">
      <c r="A29" s="89" t="str">
        <f>'Direct - Assignment'!B29</f>
        <v>Retirement</v>
      </c>
      <c r="B29" s="97"/>
      <c r="C29" s="132">
        <f>SUM('Direct - Assignment'!C29,'Direct Allocation (FTEs)'!D31,'Direct Allocation Method 1'!D30,'Direct Allocation Method 2'!D30)</f>
        <v>0</v>
      </c>
      <c r="D29" s="132">
        <f>SUM('Direct - Assignment'!D29,'Direct Allocation (FTEs)'!E31,'Direct Allocation Method 1'!E30,'Direct Allocation Method 2'!E30)</f>
        <v>0</v>
      </c>
      <c r="E29" s="132">
        <f>SUM('Direct - Assignment'!E29,'Direct Allocation (FTEs)'!F31,'Direct Allocation Method 1'!F30,'Direct Allocation Method 2'!F30)</f>
        <v>0</v>
      </c>
      <c r="F29" s="132">
        <f>SUM('Direct - Assignment'!F29,'Direct Allocation (FTEs)'!G31,'Direct Allocation Method 1'!G30,'Direct Allocation Method 2'!G30)</f>
        <v>0</v>
      </c>
      <c r="G29" s="132">
        <f>SUM('Direct - Assignment'!G29,'Direct Allocation (FTEs)'!H31,'Direct Allocation Method 1'!H30,'Direct Allocation Method 2'!H30)</f>
        <v>0</v>
      </c>
      <c r="H29" s="132">
        <f>SUM('Direct - Assignment'!H29,'Direct Allocation (FTEs)'!I31,'Direct Allocation Method 1'!I30,'Direct Allocation Method 2'!I30)</f>
        <v>0</v>
      </c>
      <c r="I29" s="132">
        <f>SUM('Direct - Assignment'!I29,'Direct Allocation (FTEs)'!J31,'Direct Allocation Method 1'!J30,'Direct Allocation Method 2'!J30)</f>
        <v>0</v>
      </c>
      <c r="J29" s="132">
        <f>SUM('Direct - Assignment'!J29,'Direct Allocation (FTEs)'!K31,'Direct Allocation Method 1'!K30,'Direct Allocation Method 2'!K30)</f>
        <v>0</v>
      </c>
      <c r="K29" s="132">
        <f>SUM('Direct - Assignment'!K29,'Direct Allocation (FTEs)'!L31,'Direct Allocation Method 1'!L30,'Direct Allocation Method 2'!L30)</f>
        <v>0</v>
      </c>
      <c r="L29" s="10">
        <f t="shared" si="0"/>
        <v>0</v>
      </c>
      <c r="M29" s="132">
        <f>SUM('Direct - Assignment'!M29,'Direct Allocation (FTEs)'!N31,'Direct Allocation Method 1'!N30,'Direct Allocation Method 2'!N30)</f>
        <v>0</v>
      </c>
      <c r="N29" s="132">
        <f>SUM('Direct - Assignment'!N29,'Direct Allocation (FTEs)'!O31,'Direct Allocation Method 1'!O30,'Direct Allocation Method 2'!O30)</f>
        <v>0</v>
      </c>
      <c r="O29" s="104">
        <f t="shared" si="1"/>
        <v>0</v>
      </c>
      <c r="P29" s="211">
        <f t="shared" si="2"/>
        <v>0</v>
      </c>
      <c r="Q29" s="82"/>
    </row>
    <row r="30" spans="1:17" ht="15" customHeight="1" x14ac:dyDescent="0.2">
      <c r="A30" s="89" t="str">
        <f>'Direct - Assignment'!B30</f>
        <v>Benefits</v>
      </c>
      <c r="B30" s="97"/>
      <c r="C30" s="132">
        <f>SUM('Direct - Assignment'!C30,'Direct Allocation (FTEs)'!D32,'Direct Allocation Method 1'!D31,'Direct Allocation Method 2'!D31)</f>
        <v>0</v>
      </c>
      <c r="D30" s="132">
        <f>SUM('Direct - Assignment'!D30,'Direct Allocation (FTEs)'!E32,'Direct Allocation Method 1'!E31,'Direct Allocation Method 2'!E31)</f>
        <v>0</v>
      </c>
      <c r="E30" s="132">
        <f>SUM('Direct - Assignment'!E30,'Direct Allocation (FTEs)'!F32,'Direct Allocation Method 1'!F31,'Direct Allocation Method 2'!F31)</f>
        <v>0</v>
      </c>
      <c r="F30" s="132">
        <f>SUM('Direct - Assignment'!F30,'Direct Allocation (FTEs)'!G32,'Direct Allocation Method 1'!G31,'Direct Allocation Method 2'!G31)</f>
        <v>0</v>
      </c>
      <c r="G30" s="132">
        <f>SUM('Direct - Assignment'!G30,'Direct Allocation (FTEs)'!H32,'Direct Allocation Method 1'!H31,'Direct Allocation Method 2'!H31)</f>
        <v>0</v>
      </c>
      <c r="H30" s="132">
        <f>SUM('Direct - Assignment'!H30,'Direct Allocation (FTEs)'!I32,'Direct Allocation Method 1'!I31,'Direct Allocation Method 2'!I31)</f>
        <v>0</v>
      </c>
      <c r="I30" s="132">
        <f>SUM('Direct - Assignment'!I30,'Direct Allocation (FTEs)'!J32,'Direct Allocation Method 1'!J31,'Direct Allocation Method 2'!J31)</f>
        <v>0</v>
      </c>
      <c r="J30" s="132">
        <f>SUM('Direct - Assignment'!J30,'Direct Allocation (FTEs)'!K32,'Direct Allocation Method 1'!K31,'Direct Allocation Method 2'!K31)</f>
        <v>0</v>
      </c>
      <c r="K30" s="132">
        <f>SUM('Direct - Assignment'!K30,'Direct Allocation (FTEs)'!L32,'Direct Allocation Method 1'!L31,'Direct Allocation Method 2'!L31)</f>
        <v>0</v>
      </c>
      <c r="L30" s="10">
        <f t="shared" si="0"/>
        <v>0</v>
      </c>
      <c r="M30" s="132">
        <f>SUM('Direct - Assignment'!M30,'Direct Allocation (FTEs)'!N32,'Direct Allocation Method 1'!N31,'Direct Allocation Method 2'!N31)</f>
        <v>0</v>
      </c>
      <c r="N30" s="132">
        <f>SUM('Direct - Assignment'!N30,'Direct Allocation (FTEs)'!O32,'Direct Allocation Method 1'!O31,'Direct Allocation Method 2'!O31)</f>
        <v>0</v>
      </c>
      <c r="O30" s="104">
        <f t="shared" si="1"/>
        <v>0</v>
      </c>
      <c r="P30" s="211">
        <f t="shared" si="2"/>
        <v>0</v>
      </c>
      <c r="Q30" s="82"/>
    </row>
    <row r="31" spans="1:17" ht="15" customHeight="1" x14ac:dyDescent="0.2">
      <c r="A31" s="88" t="str">
        <f>'Direct - Assignment'!B31</f>
        <v/>
      </c>
      <c r="B31" s="98"/>
      <c r="C31" s="132">
        <f>SUM('Direct - Assignment'!C31,'Direct Allocation (FTEs)'!D33,'Direct Allocation Method 1'!D32,'Direct Allocation Method 2'!D32)</f>
        <v>0</v>
      </c>
      <c r="D31" s="132">
        <f>SUM('Direct - Assignment'!D31,'Direct Allocation (FTEs)'!E33,'Direct Allocation Method 1'!E32,'Direct Allocation Method 2'!E32)</f>
        <v>0</v>
      </c>
      <c r="E31" s="132">
        <f>SUM('Direct - Assignment'!E31,'Direct Allocation (FTEs)'!F33,'Direct Allocation Method 1'!F32,'Direct Allocation Method 2'!F32)</f>
        <v>0</v>
      </c>
      <c r="F31" s="132">
        <f>SUM('Direct - Assignment'!F31,'Direct Allocation (FTEs)'!G33,'Direct Allocation Method 1'!G32,'Direct Allocation Method 2'!G32)</f>
        <v>0</v>
      </c>
      <c r="G31" s="132">
        <f>SUM('Direct - Assignment'!G31,'Direct Allocation (FTEs)'!H33,'Direct Allocation Method 1'!H32,'Direct Allocation Method 2'!H32)</f>
        <v>0</v>
      </c>
      <c r="H31" s="132">
        <f>SUM('Direct - Assignment'!H31,'Direct Allocation (FTEs)'!I33,'Direct Allocation Method 1'!I32,'Direct Allocation Method 2'!I32)</f>
        <v>0</v>
      </c>
      <c r="I31" s="132">
        <f>SUM('Direct - Assignment'!I31,'Direct Allocation (FTEs)'!J33,'Direct Allocation Method 1'!J32,'Direct Allocation Method 2'!J32)</f>
        <v>0</v>
      </c>
      <c r="J31" s="132">
        <f>SUM('Direct - Assignment'!J31,'Direct Allocation (FTEs)'!K33,'Direct Allocation Method 1'!K32,'Direct Allocation Method 2'!K32)</f>
        <v>0</v>
      </c>
      <c r="K31" s="132">
        <f>SUM('Direct - Assignment'!K31,'Direct Allocation (FTEs)'!L33,'Direct Allocation Method 1'!L32,'Direct Allocation Method 2'!L32)</f>
        <v>0</v>
      </c>
      <c r="L31" s="10">
        <f t="shared" ref="L31" si="3">SUM(C31:K31)</f>
        <v>0</v>
      </c>
      <c r="M31" s="132">
        <f>SUM('Direct - Assignment'!M31,'Direct Allocation (FTEs)'!N33,'Direct Allocation Method 1'!N32,'Direct Allocation Method 2'!N32)</f>
        <v>0</v>
      </c>
      <c r="N31" s="132">
        <f>SUM('Direct - Assignment'!N31,'Direct Allocation (FTEs)'!O33,'Direct Allocation Method 1'!O32,'Direct Allocation Method 2'!O32)</f>
        <v>0</v>
      </c>
      <c r="O31" s="104">
        <f t="shared" ref="O31" si="4">SUM(M31:N31)</f>
        <v>0</v>
      </c>
      <c r="P31" s="211">
        <f t="shared" ref="P31" si="5">+L31+O31</f>
        <v>0</v>
      </c>
      <c r="Q31" s="82"/>
    </row>
    <row r="32" spans="1:17" ht="15" customHeight="1" x14ac:dyDescent="0.2">
      <c r="A32" s="387" t="str">
        <f>'Direct - Assignment'!B32</f>
        <v/>
      </c>
      <c r="B32" s="116"/>
      <c r="C32" s="132">
        <f>SUM('Direct - Assignment'!C32,'Direct Allocation (FTEs)'!D34,'Direct Allocation Method 1'!D33,'Direct Allocation Method 2'!D33)</f>
        <v>0</v>
      </c>
      <c r="D32" s="132">
        <f>SUM('Direct - Assignment'!D32,'Direct Allocation (FTEs)'!E34,'Direct Allocation Method 1'!E33,'Direct Allocation Method 2'!E33)</f>
        <v>0</v>
      </c>
      <c r="E32" s="132">
        <f>SUM('Direct - Assignment'!E32,'Direct Allocation (FTEs)'!F34,'Direct Allocation Method 1'!F33,'Direct Allocation Method 2'!F33)</f>
        <v>0</v>
      </c>
      <c r="F32" s="132">
        <f>SUM('Direct - Assignment'!F32,'Direct Allocation (FTEs)'!G34,'Direct Allocation Method 1'!G33,'Direct Allocation Method 2'!G33)</f>
        <v>0</v>
      </c>
      <c r="G32" s="132">
        <f>SUM('Direct - Assignment'!G32,'Direct Allocation (FTEs)'!H34,'Direct Allocation Method 1'!H33,'Direct Allocation Method 2'!H33)</f>
        <v>0</v>
      </c>
      <c r="H32" s="132">
        <f>SUM('Direct - Assignment'!H32,'Direct Allocation (FTEs)'!I34,'Direct Allocation Method 1'!I33,'Direct Allocation Method 2'!I33)</f>
        <v>0</v>
      </c>
      <c r="I32" s="132">
        <f>SUM('Direct - Assignment'!I32,'Direct Allocation (FTEs)'!J34,'Direct Allocation Method 1'!J33,'Direct Allocation Method 2'!J33)</f>
        <v>0</v>
      </c>
      <c r="J32" s="132">
        <f>SUM('Direct - Assignment'!J32,'Direct Allocation (FTEs)'!K34,'Direct Allocation Method 1'!K33,'Direct Allocation Method 2'!K33)</f>
        <v>0</v>
      </c>
      <c r="K32" s="132">
        <f>SUM('Direct - Assignment'!K32,'Direct Allocation (FTEs)'!L34,'Direct Allocation Method 1'!L33,'Direct Allocation Method 2'!L33)</f>
        <v>0</v>
      </c>
      <c r="L32" s="10">
        <f t="shared" ref="L32:L35" si="6">SUM(C32:K32)</f>
        <v>0</v>
      </c>
      <c r="M32" s="132">
        <f>SUM('Direct - Assignment'!M32,'Direct Allocation (FTEs)'!N34,'Direct Allocation Method 1'!N33,'Direct Allocation Method 2'!N33)</f>
        <v>0</v>
      </c>
      <c r="N32" s="132">
        <f>SUM('Direct - Assignment'!N32,'Direct Allocation (FTEs)'!O34,'Direct Allocation Method 1'!O33,'Direct Allocation Method 2'!O33)</f>
        <v>0</v>
      </c>
      <c r="O32" s="104">
        <f t="shared" si="1"/>
        <v>0</v>
      </c>
      <c r="P32" s="211">
        <f t="shared" si="2"/>
        <v>0</v>
      </c>
      <c r="Q32" s="82"/>
    </row>
    <row r="33" spans="1:17" ht="15" customHeight="1" x14ac:dyDescent="0.2">
      <c r="A33" s="387" t="str">
        <f>'Direct - Assignment'!B33</f>
        <v/>
      </c>
      <c r="B33" s="116"/>
      <c r="C33" s="132">
        <f>SUM('Direct - Assignment'!C33,'Direct Allocation (FTEs)'!D35,'Direct Allocation Method 1'!D34,'Direct Allocation Method 2'!D34)</f>
        <v>0</v>
      </c>
      <c r="D33" s="132">
        <f>SUM('Direct - Assignment'!D33,'Direct Allocation (FTEs)'!E35,'Direct Allocation Method 1'!E34,'Direct Allocation Method 2'!E34)</f>
        <v>0</v>
      </c>
      <c r="E33" s="132">
        <f>SUM('Direct - Assignment'!E33,'Direct Allocation (FTEs)'!F35,'Direct Allocation Method 1'!F34,'Direct Allocation Method 2'!F34)</f>
        <v>0</v>
      </c>
      <c r="F33" s="132">
        <f>SUM('Direct - Assignment'!F33,'Direct Allocation (FTEs)'!G35,'Direct Allocation Method 1'!G34,'Direct Allocation Method 2'!G34)</f>
        <v>0</v>
      </c>
      <c r="G33" s="132">
        <f>SUM('Direct - Assignment'!G33,'Direct Allocation (FTEs)'!H35,'Direct Allocation Method 1'!H34,'Direct Allocation Method 2'!H34)</f>
        <v>0</v>
      </c>
      <c r="H33" s="132">
        <f>SUM('Direct - Assignment'!H33,'Direct Allocation (FTEs)'!I35,'Direct Allocation Method 1'!I34,'Direct Allocation Method 2'!I34)</f>
        <v>0</v>
      </c>
      <c r="I33" s="132">
        <f>SUM('Direct - Assignment'!I33,'Direct Allocation (FTEs)'!J35,'Direct Allocation Method 1'!J34,'Direct Allocation Method 2'!J34)</f>
        <v>0</v>
      </c>
      <c r="J33" s="132">
        <f>SUM('Direct - Assignment'!J33,'Direct Allocation (FTEs)'!K35,'Direct Allocation Method 1'!K34,'Direct Allocation Method 2'!K34)</f>
        <v>0</v>
      </c>
      <c r="K33" s="132">
        <f>SUM('Direct - Assignment'!K33,'Direct Allocation (FTEs)'!L35,'Direct Allocation Method 1'!L34,'Direct Allocation Method 2'!L34)</f>
        <v>0</v>
      </c>
      <c r="L33" s="10">
        <f t="shared" si="6"/>
        <v>0</v>
      </c>
      <c r="M33" s="132">
        <f>SUM('Direct - Assignment'!M33,'Direct Allocation (FTEs)'!N35,'Direct Allocation Method 1'!N34,'Direct Allocation Method 2'!N34)</f>
        <v>0</v>
      </c>
      <c r="N33" s="132">
        <f>SUM('Direct - Assignment'!N33,'Direct Allocation (FTEs)'!O35,'Direct Allocation Method 1'!O34,'Direct Allocation Method 2'!O34)</f>
        <v>0</v>
      </c>
      <c r="O33" s="104">
        <f t="shared" si="1"/>
        <v>0</v>
      </c>
      <c r="P33" s="211">
        <f t="shared" si="2"/>
        <v>0</v>
      </c>
      <c r="Q33" s="82"/>
    </row>
    <row r="34" spans="1:17" ht="15" customHeight="1" x14ac:dyDescent="0.2">
      <c r="A34" s="387" t="str">
        <f>'Direct - Assignment'!B34</f>
        <v/>
      </c>
      <c r="B34" s="116"/>
      <c r="C34" s="132">
        <f>SUM('Direct - Assignment'!C34,'Direct Allocation (FTEs)'!D36,'Direct Allocation Method 1'!D35,'Direct Allocation Method 2'!D35)</f>
        <v>0</v>
      </c>
      <c r="D34" s="132">
        <f>SUM('Direct - Assignment'!D34,'Direct Allocation (FTEs)'!E36,'Direct Allocation Method 1'!E35,'Direct Allocation Method 2'!E35)</f>
        <v>0</v>
      </c>
      <c r="E34" s="132">
        <f>SUM('Direct - Assignment'!E34,'Direct Allocation (FTEs)'!F36,'Direct Allocation Method 1'!F35,'Direct Allocation Method 2'!F35)</f>
        <v>0</v>
      </c>
      <c r="F34" s="132">
        <f>SUM('Direct - Assignment'!F34,'Direct Allocation (FTEs)'!G36,'Direct Allocation Method 1'!G35,'Direct Allocation Method 2'!G35)</f>
        <v>0</v>
      </c>
      <c r="G34" s="132">
        <f>SUM('Direct - Assignment'!G34,'Direct Allocation (FTEs)'!H36,'Direct Allocation Method 1'!H35,'Direct Allocation Method 2'!H35)</f>
        <v>0</v>
      </c>
      <c r="H34" s="132">
        <f>SUM('Direct - Assignment'!H34,'Direct Allocation (FTEs)'!I36,'Direct Allocation Method 1'!I35,'Direct Allocation Method 2'!I35)</f>
        <v>0</v>
      </c>
      <c r="I34" s="132">
        <f>SUM('Direct - Assignment'!I34,'Direct Allocation (FTEs)'!J36,'Direct Allocation Method 1'!J35,'Direct Allocation Method 2'!J35)</f>
        <v>0</v>
      </c>
      <c r="J34" s="132">
        <f>SUM('Direct - Assignment'!J34,'Direct Allocation (FTEs)'!K36,'Direct Allocation Method 1'!K35,'Direct Allocation Method 2'!K35)</f>
        <v>0</v>
      </c>
      <c r="K34" s="132">
        <f>SUM('Direct - Assignment'!K34,'Direct Allocation (FTEs)'!L36,'Direct Allocation Method 1'!L35,'Direct Allocation Method 2'!L35)</f>
        <v>0</v>
      </c>
      <c r="L34" s="10">
        <f t="shared" si="6"/>
        <v>0</v>
      </c>
      <c r="M34" s="132">
        <f>SUM('Direct - Assignment'!M34,'Direct Allocation (FTEs)'!N36,'Direct Allocation Method 1'!N35,'Direct Allocation Method 2'!N35)</f>
        <v>0</v>
      </c>
      <c r="N34" s="132">
        <f>SUM('Direct - Assignment'!N34,'Direct Allocation (FTEs)'!O36,'Direct Allocation Method 1'!O35,'Direct Allocation Method 2'!O35)</f>
        <v>0</v>
      </c>
      <c r="O34" s="104">
        <f t="shared" si="1"/>
        <v>0</v>
      </c>
      <c r="P34" s="211">
        <f t="shared" si="2"/>
        <v>0</v>
      </c>
      <c r="Q34" s="82"/>
    </row>
    <row r="35" spans="1:17" ht="15" customHeight="1" x14ac:dyDescent="0.2">
      <c r="A35" s="88" t="str">
        <f>'Direct - Assignment'!B35</f>
        <v/>
      </c>
      <c r="B35" s="100"/>
      <c r="C35" s="132">
        <f>SUM('Direct - Assignment'!C35,'Direct Allocation (FTEs)'!D37,'Direct Allocation Method 1'!D36,'Direct Allocation Method 2'!D36)</f>
        <v>0</v>
      </c>
      <c r="D35" s="132">
        <f>SUM('Direct - Assignment'!D35,'Direct Allocation (FTEs)'!E37,'Direct Allocation Method 1'!E36,'Direct Allocation Method 2'!E36)</f>
        <v>0</v>
      </c>
      <c r="E35" s="132">
        <f>SUM('Direct - Assignment'!E35,'Direct Allocation (FTEs)'!F37,'Direct Allocation Method 1'!F36,'Direct Allocation Method 2'!F36)</f>
        <v>0</v>
      </c>
      <c r="F35" s="132">
        <f>SUM('Direct - Assignment'!F35,'Direct Allocation (FTEs)'!G37,'Direct Allocation Method 1'!G36,'Direct Allocation Method 2'!G36)</f>
        <v>0</v>
      </c>
      <c r="G35" s="132">
        <f>SUM('Direct - Assignment'!G35,'Direct Allocation (FTEs)'!H37,'Direct Allocation Method 1'!H36,'Direct Allocation Method 2'!H36)</f>
        <v>0</v>
      </c>
      <c r="H35" s="132">
        <f>SUM('Direct - Assignment'!H35,'Direct Allocation (FTEs)'!I37,'Direct Allocation Method 1'!I36,'Direct Allocation Method 2'!I36)</f>
        <v>0</v>
      </c>
      <c r="I35" s="132">
        <f>SUM('Direct - Assignment'!I35,'Direct Allocation (FTEs)'!J37,'Direct Allocation Method 1'!J36,'Direct Allocation Method 2'!J36)</f>
        <v>0</v>
      </c>
      <c r="J35" s="132">
        <f>SUM('Direct - Assignment'!J35,'Direct Allocation (FTEs)'!K37,'Direct Allocation Method 1'!K36,'Direct Allocation Method 2'!K36)</f>
        <v>0</v>
      </c>
      <c r="K35" s="132">
        <f>SUM('Direct - Assignment'!K35,'Direct Allocation (FTEs)'!L37,'Direct Allocation Method 1'!L36,'Direct Allocation Method 2'!L36)</f>
        <v>0</v>
      </c>
      <c r="L35" s="10">
        <f t="shared" si="6"/>
        <v>0</v>
      </c>
      <c r="M35" s="132">
        <f>SUM('Direct - Assignment'!M35,'Direct Allocation (FTEs)'!N37,'Direct Allocation Method 1'!N36,'Direct Allocation Method 2'!N36)</f>
        <v>0</v>
      </c>
      <c r="N35" s="132">
        <f>SUM('Direct - Assignment'!N35,'Direct Allocation (FTEs)'!O37,'Direct Allocation Method 1'!O36,'Direct Allocation Method 2'!O36)</f>
        <v>0</v>
      </c>
      <c r="O35" s="104">
        <f t="shared" ref="O35" si="7">SUM(M35:N35)</f>
        <v>0</v>
      </c>
      <c r="P35" s="211">
        <f t="shared" ref="P35" si="8">+L35+O35</f>
        <v>0</v>
      </c>
      <c r="Q35" s="82"/>
    </row>
    <row r="36" spans="1:17" ht="15" customHeight="1" x14ac:dyDescent="0.2">
      <c r="A36" s="387" t="str">
        <f>'Direct - Assignment'!B36</f>
        <v/>
      </c>
      <c r="B36" s="116"/>
      <c r="C36" s="132">
        <f>SUM('Direct - Assignment'!C36,'Direct Allocation (FTEs)'!D38,'Direct Allocation Method 1'!D37,'Direct Allocation Method 2'!D37)</f>
        <v>0</v>
      </c>
      <c r="D36" s="132">
        <f>SUM('Direct - Assignment'!D36,'Direct Allocation (FTEs)'!E38,'Direct Allocation Method 1'!E37,'Direct Allocation Method 2'!E37)</f>
        <v>0</v>
      </c>
      <c r="E36" s="132">
        <f>SUM('Direct - Assignment'!E36,'Direct Allocation (FTEs)'!F38,'Direct Allocation Method 1'!F37,'Direct Allocation Method 2'!F37)</f>
        <v>0</v>
      </c>
      <c r="F36" s="132">
        <f>SUM('Direct - Assignment'!F36,'Direct Allocation (FTEs)'!G38,'Direct Allocation Method 1'!G37,'Direct Allocation Method 2'!G37)</f>
        <v>0</v>
      </c>
      <c r="G36" s="132">
        <f>SUM('Direct - Assignment'!G36,'Direct Allocation (FTEs)'!H38,'Direct Allocation Method 1'!H37,'Direct Allocation Method 2'!H37)</f>
        <v>0</v>
      </c>
      <c r="H36" s="132">
        <f>SUM('Direct - Assignment'!H36,'Direct Allocation (FTEs)'!I38,'Direct Allocation Method 1'!I37,'Direct Allocation Method 2'!I37)</f>
        <v>0</v>
      </c>
      <c r="I36" s="132">
        <f>SUM('Direct - Assignment'!I36,'Direct Allocation (FTEs)'!J38,'Direct Allocation Method 1'!J37,'Direct Allocation Method 2'!J37)</f>
        <v>0</v>
      </c>
      <c r="J36" s="132">
        <f>SUM('Direct - Assignment'!J36,'Direct Allocation (FTEs)'!K38,'Direct Allocation Method 1'!K37,'Direct Allocation Method 2'!K37)</f>
        <v>0</v>
      </c>
      <c r="K36" s="132">
        <f>SUM('Direct - Assignment'!K36,'Direct Allocation (FTEs)'!L38,'Direct Allocation Method 1'!L37,'Direct Allocation Method 2'!L37)</f>
        <v>0</v>
      </c>
      <c r="L36" s="10">
        <f t="shared" ref="L36:L39" si="9">SUM(C36:K36)</f>
        <v>0</v>
      </c>
      <c r="M36" s="132">
        <f>SUM('Direct - Assignment'!M36,'Direct Allocation (FTEs)'!N38,'Direct Allocation Method 1'!N37,'Direct Allocation Method 2'!N37)</f>
        <v>0</v>
      </c>
      <c r="N36" s="132">
        <f>SUM('Direct - Assignment'!N36,'Direct Allocation (FTEs)'!O38,'Direct Allocation Method 1'!O37,'Direct Allocation Method 2'!O37)</f>
        <v>0</v>
      </c>
      <c r="O36" s="104">
        <f t="shared" si="1"/>
        <v>0</v>
      </c>
      <c r="P36" s="211">
        <f t="shared" si="2"/>
        <v>0</v>
      </c>
      <c r="Q36" s="82"/>
    </row>
    <row r="37" spans="1:17" ht="15" customHeight="1" x14ac:dyDescent="0.2">
      <c r="A37" s="387" t="str">
        <f>'Direct - Assignment'!B37</f>
        <v/>
      </c>
      <c r="B37" s="116"/>
      <c r="C37" s="132">
        <f>SUM('Direct - Assignment'!C37,'Direct Allocation (FTEs)'!D39,'Direct Allocation Method 1'!D38,'Direct Allocation Method 2'!D38)</f>
        <v>0</v>
      </c>
      <c r="D37" s="132">
        <f>SUM('Direct - Assignment'!D37,'Direct Allocation (FTEs)'!E39,'Direct Allocation Method 1'!E38,'Direct Allocation Method 2'!E38)</f>
        <v>0</v>
      </c>
      <c r="E37" s="132">
        <f>SUM('Direct - Assignment'!E37,'Direct Allocation (FTEs)'!F39,'Direct Allocation Method 1'!F38,'Direct Allocation Method 2'!F38)</f>
        <v>0</v>
      </c>
      <c r="F37" s="132">
        <f>SUM('Direct - Assignment'!F37,'Direct Allocation (FTEs)'!G39,'Direct Allocation Method 1'!G38,'Direct Allocation Method 2'!G38)</f>
        <v>0</v>
      </c>
      <c r="G37" s="132">
        <f>SUM('Direct - Assignment'!G37,'Direct Allocation (FTEs)'!H39,'Direct Allocation Method 1'!H38,'Direct Allocation Method 2'!H38)</f>
        <v>0</v>
      </c>
      <c r="H37" s="132">
        <f>SUM('Direct - Assignment'!H37,'Direct Allocation (FTEs)'!I39,'Direct Allocation Method 1'!I38,'Direct Allocation Method 2'!I38)</f>
        <v>0</v>
      </c>
      <c r="I37" s="132">
        <f>SUM('Direct - Assignment'!I37,'Direct Allocation (FTEs)'!J39,'Direct Allocation Method 1'!J38,'Direct Allocation Method 2'!J38)</f>
        <v>0</v>
      </c>
      <c r="J37" s="132">
        <f>SUM('Direct - Assignment'!J37,'Direct Allocation (FTEs)'!K39,'Direct Allocation Method 1'!K38,'Direct Allocation Method 2'!K38)</f>
        <v>0</v>
      </c>
      <c r="K37" s="132">
        <f>SUM('Direct - Assignment'!K37,'Direct Allocation (FTEs)'!L39,'Direct Allocation Method 1'!L38,'Direct Allocation Method 2'!L38)</f>
        <v>0</v>
      </c>
      <c r="L37" s="10">
        <f t="shared" si="9"/>
        <v>0</v>
      </c>
      <c r="M37" s="132">
        <f>SUM('Direct - Assignment'!M37,'Direct Allocation (FTEs)'!N39,'Direct Allocation Method 1'!N38,'Direct Allocation Method 2'!N38)</f>
        <v>0</v>
      </c>
      <c r="N37" s="132">
        <f>SUM('Direct - Assignment'!N37,'Direct Allocation (FTEs)'!O39,'Direct Allocation Method 1'!O38,'Direct Allocation Method 2'!O38)</f>
        <v>0</v>
      </c>
      <c r="O37" s="104">
        <f t="shared" si="1"/>
        <v>0</v>
      </c>
      <c r="P37" s="211">
        <f t="shared" si="2"/>
        <v>0</v>
      </c>
      <c r="Q37" s="82"/>
    </row>
    <row r="38" spans="1:17" ht="15" customHeight="1" x14ac:dyDescent="0.2">
      <c r="A38" s="387" t="str">
        <f>'Direct - Assignment'!B38</f>
        <v/>
      </c>
      <c r="B38" s="116"/>
      <c r="C38" s="132">
        <f>SUM('Direct - Assignment'!C38,'Direct Allocation (FTEs)'!D40,'Direct Allocation Method 1'!D39,'Direct Allocation Method 2'!D39)</f>
        <v>0</v>
      </c>
      <c r="D38" s="132">
        <f>SUM('Direct - Assignment'!D38,'Direct Allocation (FTEs)'!E40,'Direct Allocation Method 1'!E39,'Direct Allocation Method 2'!E39)</f>
        <v>0</v>
      </c>
      <c r="E38" s="132">
        <f>SUM('Direct - Assignment'!E38,'Direct Allocation (FTEs)'!F40,'Direct Allocation Method 1'!F39,'Direct Allocation Method 2'!F39)</f>
        <v>0</v>
      </c>
      <c r="F38" s="132">
        <f>SUM('Direct - Assignment'!F38,'Direct Allocation (FTEs)'!G40,'Direct Allocation Method 1'!G39,'Direct Allocation Method 2'!G39)</f>
        <v>0</v>
      </c>
      <c r="G38" s="132">
        <f>SUM('Direct - Assignment'!G38,'Direct Allocation (FTEs)'!H40,'Direct Allocation Method 1'!H39,'Direct Allocation Method 2'!H39)</f>
        <v>0</v>
      </c>
      <c r="H38" s="132">
        <f>SUM('Direct - Assignment'!H38,'Direct Allocation (FTEs)'!I40,'Direct Allocation Method 1'!I39,'Direct Allocation Method 2'!I39)</f>
        <v>0</v>
      </c>
      <c r="I38" s="132">
        <f>SUM('Direct - Assignment'!I38,'Direct Allocation (FTEs)'!J40,'Direct Allocation Method 1'!J39,'Direct Allocation Method 2'!J39)</f>
        <v>0</v>
      </c>
      <c r="J38" s="132">
        <f>SUM('Direct - Assignment'!J38,'Direct Allocation (FTEs)'!K40,'Direct Allocation Method 1'!K39,'Direct Allocation Method 2'!K39)</f>
        <v>0</v>
      </c>
      <c r="K38" s="132">
        <f>SUM('Direct - Assignment'!K38,'Direct Allocation (FTEs)'!L40,'Direct Allocation Method 1'!L39,'Direct Allocation Method 2'!L39)</f>
        <v>0</v>
      </c>
      <c r="L38" s="10">
        <f t="shared" si="9"/>
        <v>0</v>
      </c>
      <c r="M38" s="132">
        <f>SUM('Direct - Assignment'!M38,'Direct Allocation (FTEs)'!N40,'Direct Allocation Method 1'!N39,'Direct Allocation Method 2'!N39)</f>
        <v>0</v>
      </c>
      <c r="N38" s="132">
        <f>SUM('Direct - Assignment'!N38,'Direct Allocation (FTEs)'!O40,'Direct Allocation Method 1'!O39,'Direct Allocation Method 2'!O39)</f>
        <v>0</v>
      </c>
      <c r="O38" s="104">
        <f t="shared" si="1"/>
        <v>0</v>
      </c>
      <c r="P38" s="211">
        <f t="shared" si="2"/>
        <v>0</v>
      </c>
      <c r="Q38" s="82"/>
    </row>
    <row r="39" spans="1:17" ht="15" customHeight="1" x14ac:dyDescent="0.2">
      <c r="A39" s="88" t="str">
        <f>'Direct - Assignment'!B39</f>
        <v/>
      </c>
      <c r="B39" s="100"/>
      <c r="C39" s="132">
        <f>SUM('Direct - Assignment'!C39,'Direct Allocation (FTEs)'!D41,'Direct Allocation Method 1'!D40,'Direct Allocation Method 2'!D40)</f>
        <v>0</v>
      </c>
      <c r="D39" s="132">
        <f>SUM('Direct - Assignment'!D39,'Direct Allocation (FTEs)'!E41,'Direct Allocation Method 1'!E40,'Direct Allocation Method 2'!E40)</f>
        <v>0</v>
      </c>
      <c r="E39" s="132">
        <f>SUM('Direct - Assignment'!E39,'Direct Allocation (FTEs)'!F41,'Direct Allocation Method 1'!F40,'Direct Allocation Method 2'!F40)</f>
        <v>0</v>
      </c>
      <c r="F39" s="132">
        <f>SUM('Direct - Assignment'!F39,'Direct Allocation (FTEs)'!G41,'Direct Allocation Method 1'!G40,'Direct Allocation Method 2'!G40)</f>
        <v>0</v>
      </c>
      <c r="G39" s="132">
        <f>SUM('Direct - Assignment'!G39,'Direct Allocation (FTEs)'!H41,'Direct Allocation Method 1'!H40,'Direct Allocation Method 2'!H40)</f>
        <v>0</v>
      </c>
      <c r="H39" s="132">
        <f>SUM('Direct - Assignment'!H39,'Direct Allocation (FTEs)'!I41,'Direct Allocation Method 1'!I40,'Direct Allocation Method 2'!I40)</f>
        <v>0</v>
      </c>
      <c r="I39" s="132">
        <f>SUM('Direct - Assignment'!I39,'Direct Allocation (FTEs)'!J41,'Direct Allocation Method 1'!J40,'Direct Allocation Method 2'!J40)</f>
        <v>0</v>
      </c>
      <c r="J39" s="132">
        <f>SUM('Direct - Assignment'!J39,'Direct Allocation (FTEs)'!K41,'Direct Allocation Method 1'!K40,'Direct Allocation Method 2'!K40)</f>
        <v>0</v>
      </c>
      <c r="K39" s="132">
        <f>SUM('Direct - Assignment'!K39,'Direct Allocation (FTEs)'!L41,'Direct Allocation Method 1'!L40,'Direct Allocation Method 2'!L40)</f>
        <v>0</v>
      </c>
      <c r="L39" s="10">
        <f t="shared" si="9"/>
        <v>0</v>
      </c>
      <c r="M39" s="132">
        <f>SUM('Direct - Assignment'!M39,'Direct Allocation (FTEs)'!N41,'Direct Allocation Method 1'!N40,'Direct Allocation Method 2'!N40)</f>
        <v>0</v>
      </c>
      <c r="N39" s="132">
        <f>SUM('Direct - Assignment'!N39,'Direct Allocation (FTEs)'!O41,'Direct Allocation Method 1'!O40,'Direct Allocation Method 2'!O40)</f>
        <v>0</v>
      </c>
      <c r="O39" s="104">
        <f t="shared" ref="O39" si="10">SUM(M39:N39)</f>
        <v>0</v>
      </c>
      <c r="P39" s="211">
        <f t="shared" ref="P39" si="11">+L39+O39</f>
        <v>0</v>
      </c>
      <c r="Q39" s="82"/>
    </row>
    <row r="40" spans="1:17" ht="15" customHeight="1" x14ac:dyDescent="0.2">
      <c r="A40" s="387" t="str">
        <f>'Direct - Assignment'!B40</f>
        <v/>
      </c>
      <c r="B40" s="116"/>
      <c r="C40" s="132">
        <f>SUM('Direct - Assignment'!C40,'Direct Allocation (FTEs)'!D42,'Direct Allocation Method 1'!D41,'Direct Allocation Method 2'!D41)</f>
        <v>0</v>
      </c>
      <c r="D40" s="132">
        <f>SUM('Direct - Assignment'!D40,'Direct Allocation (FTEs)'!E42,'Direct Allocation Method 1'!E41,'Direct Allocation Method 2'!E41)</f>
        <v>0</v>
      </c>
      <c r="E40" s="132">
        <f>SUM('Direct - Assignment'!E40,'Direct Allocation (FTEs)'!F42,'Direct Allocation Method 1'!F41,'Direct Allocation Method 2'!F41)</f>
        <v>0</v>
      </c>
      <c r="F40" s="132">
        <f>SUM('Direct - Assignment'!F40,'Direct Allocation (FTEs)'!G42,'Direct Allocation Method 1'!G41,'Direct Allocation Method 2'!G41)</f>
        <v>0</v>
      </c>
      <c r="G40" s="132">
        <f>SUM('Direct - Assignment'!G40,'Direct Allocation (FTEs)'!H42,'Direct Allocation Method 1'!H41,'Direct Allocation Method 2'!H41)</f>
        <v>0</v>
      </c>
      <c r="H40" s="132">
        <f>SUM('Direct - Assignment'!H40,'Direct Allocation (FTEs)'!I42,'Direct Allocation Method 1'!I41,'Direct Allocation Method 2'!I41)</f>
        <v>0</v>
      </c>
      <c r="I40" s="132">
        <f>SUM('Direct - Assignment'!I40,'Direct Allocation (FTEs)'!J42,'Direct Allocation Method 1'!J41,'Direct Allocation Method 2'!J41)</f>
        <v>0</v>
      </c>
      <c r="J40" s="132">
        <f>SUM('Direct - Assignment'!J40,'Direct Allocation (FTEs)'!K42,'Direct Allocation Method 1'!K41,'Direct Allocation Method 2'!K41)</f>
        <v>0</v>
      </c>
      <c r="K40" s="132">
        <f>SUM('Direct - Assignment'!K40,'Direct Allocation (FTEs)'!L42,'Direct Allocation Method 1'!L41,'Direct Allocation Method 2'!L41)</f>
        <v>0</v>
      </c>
      <c r="L40" s="10">
        <f t="shared" ref="L40:L43" si="12">SUM(C40:K40)</f>
        <v>0</v>
      </c>
      <c r="M40" s="132">
        <f>SUM('Direct - Assignment'!M40,'Direct Allocation (FTEs)'!N42,'Direct Allocation Method 1'!N41,'Direct Allocation Method 2'!N41)</f>
        <v>0</v>
      </c>
      <c r="N40" s="132">
        <f>SUM('Direct - Assignment'!N40,'Direct Allocation (FTEs)'!O42,'Direct Allocation Method 1'!O41,'Direct Allocation Method 2'!O41)</f>
        <v>0</v>
      </c>
      <c r="O40" s="104">
        <f t="shared" si="1"/>
        <v>0</v>
      </c>
      <c r="P40" s="211">
        <f t="shared" si="2"/>
        <v>0</v>
      </c>
      <c r="Q40" s="82"/>
    </row>
    <row r="41" spans="1:17" ht="15" customHeight="1" x14ac:dyDescent="0.2">
      <c r="A41" s="387" t="str">
        <f>'Direct - Assignment'!B41</f>
        <v/>
      </c>
      <c r="B41" s="116"/>
      <c r="C41" s="132">
        <f>SUM('Direct - Assignment'!C41,'Direct Allocation (FTEs)'!D43,'Direct Allocation Method 1'!D42,'Direct Allocation Method 2'!D42)</f>
        <v>0</v>
      </c>
      <c r="D41" s="132">
        <f>SUM('Direct - Assignment'!D41,'Direct Allocation (FTEs)'!E43,'Direct Allocation Method 1'!E42,'Direct Allocation Method 2'!E42)</f>
        <v>0</v>
      </c>
      <c r="E41" s="132">
        <f>SUM('Direct - Assignment'!E41,'Direct Allocation (FTEs)'!F43,'Direct Allocation Method 1'!F42,'Direct Allocation Method 2'!F42)</f>
        <v>0</v>
      </c>
      <c r="F41" s="132">
        <f>SUM('Direct - Assignment'!F41,'Direct Allocation (FTEs)'!G43,'Direct Allocation Method 1'!G42,'Direct Allocation Method 2'!G42)</f>
        <v>0</v>
      </c>
      <c r="G41" s="132">
        <f>SUM('Direct - Assignment'!G41,'Direct Allocation (FTEs)'!H43,'Direct Allocation Method 1'!H42,'Direct Allocation Method 2'!H42)</f>
        <v>0</v>
      </c>
      <c r="H41" s="132">
        <f>SUM('Direct - Assignment'!H41,'Direct Allocation (FTEs)'!I43,'Direct Allocation Method 1'!I42,'Direct Allocation Method 2'!I42)</f>
        <v>0</v>
      </c>
      <c r="I41" s="132">
        <f>SUM('Direct - Assignment'!I41,'Direct Allocation (FTEs)'!J43,'Direct Allocation Method 1'!J42,'Direct Allocation Method 2'!J42)</f>
        <v>0</v>
      </c>
      <c r="J41" s="132">
        <f>SUM('Direct - Assignment'!J41,'Direct Allocation (FTEs)'!K43,'Direct Allocation Method 1'!K42,'Direct Allocation Method 2'!K42)</f>
        <v>0</v>
      </c>
      <c r="K41" s="132">
        <f>SUM('Direct - Assignment'!K41,'Direct Allocation (FTEs)'!L43,'Direct Allocation Method 1'!L42,'Direct Allocation Method 2'!L42)</f>
        <v>0</v>
      </c>
      <c r="L41" s="10">
        <f t="shared" si="12"/>
        <v>0</v>
      </c>
      <c r="M41" s="132">
        <f>SUM('Direct - Assignment'!M41,'Direct Allocation (FTEs)'!N43,'Direct Allocation Method 1'!N42,'Direct Allocation Method 2'!N42)</f>
        <v>0</v>
      </c>
      <c r="N41" s="132">
        <f>SUM('Direct - Assignment'!N41,'Direct Allocation (FTEs)'!O43,'Direct Allocation Method 1'!O42,'Direct Allocation Method 2'!O42)</f>
        <v>0</v>
      </c>
      <c r="O41" s="104">
        <f t="shared" si="1"/>
        <v>0</v>
      </c>
      <c r="P41" s="211">
        <f t="shared" si="2"/>
        <v>0</v>
      </c>
      <c r="Q41" s="82"/>
    </row>
    <row r="42" spans="1:17" ht="15" customHeight="1" x14ac:dyDescent="0.2">
      <c r="A42" s="387" t="str">
        <f>'Direct - Assignment'!B42</f>
        <v/>
      </c>
      <c r="B42" s="116"/>
      <c r="C42" s="132">
        <f>SUM('Direct - Assignment'!C42,'Direct Allocation (FTEs)'!D44,'Direct Allocation Method 1'!D43,'Direct Allocation Method 2'!D43)</f>
        <v>0</v>
      </c>
      <c r="D42" s="132">
        <f>SUM('Direct - Assignment'!D42,'Direct Allocation (FTEs)'!E44,'Direct Allocation Method 1'!E43,'Direct Allocation Method 2'!E43)</f>
        <v>0</v>
      </c>
      <c r="E42" s="132">
        <f>SUM('Direct - Assignment'!E42,'Direct Allocation (FTEs)'!F44,'Direct Allocation Method 1'!F43,'Direct Allocation Method 2'!F43)</f>
        <v>0</v>
      </c>
      <c r="F42" s="132">
        <f>SUM('Direct - Assignment'!F42,'Direct Allocation (FTEs)'!G44,'Direct Allocation Method 1'!G43,'Direct Allocation Method 2'!G43)</f>
        <v>0</v>
      </c>
      <c r="G42" s="132">
        <f>SUM('Direct - Assignment'!G42,'Direct Allocation (FTEs)'!H44,'Direct Allocation Method 1'!H43,'Direct Allocation Method 2'!H43)</f>
        <v>0</v>
      </c>
      <c r="H42" s="132">
        <f>SUM('Direct - Assignment'!H42,'Direct Allocation (FTEs)'!I44,'Direct Allocation Method 1'!I43,'Direct Allocation Method 2'!I43)</f>
        <v>0</v>
      </c>
      <c r="I42" s="132">
        <f>SUM('Direct - Assignment'!I42,'Direct Allocation (FTEs)'!J44,'Direct Allocation Method 1'!J43,'Direct Allocation Method 2'!J43)</f>
        <v>0</v>
      </c>
      <c r="J42" s="132">
        <f>SUM('Direct - Assignment'!J42,'Direct Allocation (FTEs)'!K44,'Direct Allocation Method 1'!K43,'Direct Allocation Method 2'!K43)</f>
        <v>0</v>
      </c>
      <c r="K42" s="132">
        <f>SUM('Direct - Assignment'!K42,'Direct Allocation (FTEs)'!L44,'Direct Allocation Method 1'!L43,'Direct Allocation Method 2'!L43)</f>
        <v>0</v>
      </c>
      <c r="L42" s="10">
        <f t="shared" si="12"/>
        <v>0</v>
      </c>
      <c r="M42" s="132">
        <f>SUM('Direct - Assignment'!M42,'Direct Allocation (FTEs)'!N44,'Direct Allocation Method 1'!N43,'Direct Allocation Method 2'!N43)</f>
        <v>0</v>
      </c>
      <c r="N42" s="132">
        <f>SUM('Direct - Assignment'!N42,'Direct Allocation (FTEs)'!O44,'Direct Allocation Method 1'!O43,'Direct Allocation Method 2'!O43)</f>
        <v>0</v>
      </c>
      <c r="O42" s="104">
        <f t="shared" si="1"/>
        <v>0</v>
      </c>
      <c r="P42" s="211">
        <f t="shared" si="2"/>
        <v>0</v>
      </c>
      <c r="Q42" s="82"/>
    </row>
    <row r="43" spans="1:17" ht="15" customHeight="1" x14ac:dyDescent="0.2">
      <c r="A43" s="88" t="str">
        <f>'Direct - Assignment'!B43</f>
        <v/>
      </c>
      <c r="B43" s="100"/>
      <c r="C43" s="132">
        <f>SUM('Direct - Assignment'!C43,'Direct Allocation (FTEs)'!D45,'Direct Allocation Method 1'!D44,'Direct Allocation Method 2'!D44)</f>
        <v>0</v>
      </c>
      <c r="D43" s="132">
        <f>SUM('Direct - Assignment'!D43,'Direct Allocation (FTEs)'!E45,'Direct Allocation Method 1'!E44,'Direct Allocation Method 2'!E44)</f>
        <v>0</v>
      </c>
      <c r="E43" s="132">
        <f>SUM('Direct - Assignment'!E43,'Direct Allocation (FTEs)'!F45,'Direct Allocation Method 1'!F44,'Direct Allocation Method 2'!F44)</f>
        <v>0</v>
      </c>
      <c r="F43" s="132">
        <f>SUM('Direct - Assignment'!F43,'Direct Allocation (FTEs)'!G45,'Direct Allocation Method 1'!G44,'Direct Allocation Method 2'!G44)</f>
        <v>0</v>
      </c>
      <c r="G43" s="132">
        <f>SUM('Direct - Assignment'!G43,'Direct Allocation (FTEs)'!H45,'Direct Allocation Method 1'!H44,'Direct Allocation Method 2'!H44)</f>
        <v>0</v>
      </c>
      <c r="H43" s="132">
        <f>SUM('Direct - Assignment'!H43,'Direct Allocation (FTEs)'!I45,'Direct Allocation Method 1'!I44,'Direct Allocation Method 2'!I44)</f>
        <v>0</v>
      </c>
      <c r="I43" s="132">
        <f>SUM('Direct - Assignment'!I43,'Direct Allocation (FTEs)'!J45,'Direct Allocation Method 1'!J44,'Direct Allocation Method 2'!J44)</f>
        <v>0</v>
      </c>
      <c r="J43" s="132">
        <f>SUM('Direct - Assignment'!J43,'Direct Allocation (FTEs)'!K45,'Direct Allocation Method 1'!K44,'Direct Allocation Method 2'!K44)</f>
        <v>0</v>
      </c>
      <c r="K43" s="132">
        <f>SUM('Direct - Assignment'!K43,'Direct Allocation (FTEs)'!L45,'Direct Allocation Method 1'!L44,'Direct Allocation Method 2'!L44)</f>
        <v>0</v>
      </c>
      <c r="L43" s="10">
        <f t="shared" si="12"/>
        <v>0</v>
      </c>
      <c r="M43" s="132">
        <f>SUM('Direct - Assignment'!M43,'Direct Allocation (FTEs)'!N45,'Direct Allocation Method 1'!N44,'Direct Allocation Method 2'!N44)</f>
        <v>0</v>
      </c>
      <c r="N43" s="132">
        <f>SUM('Direct - Assignment'!N43,'Direct Allocation (FTEs)'!O45,'Direct Allocation Method 1'!O44,'Direct Allocation Method 2'!O44)</f>
        <v>0</v>
      </c>
      <c r="O43" s="104">
        <f t="shared" ref="O43" si="13">SUM(M43:N43)</f>
        <v>0</v>
      </c>
      <c r="P43" s="211">
        <f t="shared" ref="P43" si="14">+L43+O43</f>
        <v>0</v>
      </c>
      <c r="Q43" s="82"/>
    </row>
    <row r="44" spans="1:17" ht="15" customHeight="1" x14ac:dyDescent="0.2">
      <c r="A44" s="387" t="str">
        <f>'Direct - Assignment'!B44</f>
        <v/>
      </c>
      <c r="B44" s="116"/>
      <c r="C44" s="132">
        <f>SUM('Direct - Assignment'!C44,'Direct Allocation (FTEs)'!D46,'Direct Allocation Method 1'!D45,'Direct Allocation Method 2'!D45)</f>
        <v>0</v>
      </c>
      <c r="D44" s="132">
        <f>SUM('Direct - Assignment'!D44,'Direct Allocation (FTEs)'!E46,'Direct Allocation Method 1'!E45,'Direct Allocation Method 2'!E45)</f>
        <v>0</v>
      </c>
      <c r="E44" s="132">
        <f>SUM('Direct - Assignment'!E44,'Direct Allocation (FTEs)'!F46,'Direct Allocation Method 1'!F45,'Direct Allocation Method 2'!F45)</f>
        <v>0</v>
      </c>
      <c r="F44" s="132">
        <f>SUM('Direct - Assignment'!F44,'Direct Allocation (FTEs)'!G46,'Direct Allocation Method 1'!G45,'Direct Allocation Method 2'!G45)</f>
        <v>0</v>
      </c>
      <c r="G44" s="132">
        <f>SUM('Direct - Assignment'!G44,'Direct Allocation (FTEs)'!H46,'Direct Allocation Method 1'!H45,'Direct Allocation Method 2'!H45)</f>
        <v>0</v>
      </c>
      <c r="H44" s="132">
        <f>SUM('Direct - Assignment'!H44,'Direct Allocation (FTEs)'!I46,'Direct Allocation Method 1'!I45,'Direct Allocation Method 2'!I45)</f>
        <v>0</v>
      </c>
      <c r="I44" s="132">
        <f>SUM('Direct - Assignment'!I44,'Direct Allocation (FTEs)'!J46,'Direct Allocation Method 1'!J45,'Direct Allocation Method 2'!J45)</f>
        <v>0</v>
      </c>
      <c r="J44" s="132">
        <f>SUM('Direct - Assignment'!J44,'Direct Allocation (FTEs)'!K46,'Direct Allocation Method 1'!K45,'Direct Allocation Method 2'!K45)</f>
        <v>0</v>
      </c>
      <c r="K44" s="132">
        <f>SUM('Direct - Assignment'!K44,'Direct Allocation (FTEs)'!L46,'Direct Allocation Method 1'!L45,'Direct Allocation Method 2'!L45)</f>
        <v>0</v>
      </c>
      <c r="L44" s="10">
        <f t="shared" ref="L44:L54" si="15">SUM(C44:K44)</f>
        <v>0</v>
      </c>
      <c r="M44" s="132">
        <f>SUM('Direct - Assignment'!M44,'Direct Allocation (FTEs)'!N46,'Direct Allocation Method 1'!N45,'Direct Allocation Method 2'!N45)</f>
        <v>0</v>
      </c>
      <c r="N44" s="132">
        <f>SUM('Direct - Assignment'!N44,'Direct Allocation (FTEs)'!O46,'Direct Allocation Method 1'!O45,'Direct Allocation Method 2'!O45)</f>
        <v>0</v>
      </c>
      <c r="O44" s="104">
        <f t="shared" si="1"/>
        <v>0</v>
      </c>
      <c r="P44" s="211">
        <f t="shared" si="2"/>
        <v>0</v>
      </c>
      <c r="Q44" s="82"/>
    </row>
    <row r="45" spans="1:17" ht="15" customHeight="1" x14ac:dyDescent="0.2">
      <c r="A45" s="387" t="str">
        <f>'Direct - Assignment'!B45</f>
        <v/>
      </c>
      <c r="B45" s="116"/>
      <c r="C45" s="132">
        <f>SUM('Direct - Assignment'!C45,'Direct Allocation (FTEs)'!D47,'Direct Allocation Method 1'!D46,'Direct Allocation Method 2'!D46)</f>
        <v>0</v>
      </c>
      <c r="D45" s="132">
        <f>SUM('Direct - Assignment'!D45,'Direct Allocation (FTEs)'!E47,'Direct Allocation Method 1'!E46,'Direct Allocation Method 2'!E46)</f>
        <v>0</v>
      </c>
      <c r="E45" s="132">
        <f>SUM('Direct - Assignment'!E45,'Direct Allocation (FTEs)'!F47,'Direct Allocation Method 1'!F46,'Direct Allocation Method 2'!F46)</f>
        <v>0</v>
      </c>
      <c r="F45" s="132">
        <f>SUM('Direct - Assignment'!F45,'Direct Allocation (FTEs)'!G47,'Direct Allocation Method 1'!G46,'Direct Allocation Method 2'!G46)</f>
        <v>0</v>
      </c>
      <c r="G45" s="132">
        <f>SUM('Direct - Assignment'!G45,'Direct Allocation (FTEs)'!H47,'Direct Allocation Method 1'!H46,'Direct Allocation Method 2'!H46)</f>
        <v>0</v>
      </c>
      <c r="H45" s="132">
        <f>SUM('Direct - Assignment'!H45,'Direct Allocation (FTEs)'!I47,'Direct Allocation Method 1'!I46,'Direct Allocation Method 2'!I46)</f>
        <v>0</v>
      </c>
      <c r="I45" s="132">
        <f>SUM('Direct - Assignment'!I45,'Direct Allocation (FTEs)'!J47,'Direct Allocation Method 1'!J46,'Direct Allocation Method 2'!J46)</f>
        <v>0</v>
      </c>
      <c r="J45" s="132">
        <f>SUM('Direct - Assignment'!J45,'Direct Allocation (FTEs)'!K47,'Direct Allocation Method 1'!K46,'Direct Allocation Method 2'!K46)</f>
        <v>0</v>
      </c>
      <c r="K45" s="132">
        <f>SUM('Direct - Assignment'!K45,'Direct Allocation (FTEs)'!L47,'Direct Allocation Method 1'!L46,'Direct Allocation Method 2'!L46)</f>
        <v>0</v>
      </c>
      <c r="L45" s="10">
        <f t="shared" si="15"/>
        <v>0</v>
      </c>
      <c r="M45" s="132">
        <f>SUM('Direct - Assignment'!M45,'Direct Allocation (FTEs)'!N47,'Direct Allocation Method 1'!N46,'Direct Allocation Method 2'!N46)</f>
        <v>0</v>
      </c>
      <c r="N45" s="132">
        <f>SUM('Direct - Assignment'!N45,'Direct Allocation (FTEs)'!O47,'Direct Allocation Method 1'!O46,'Direct Allocation Method 2'!O46)</f>
        <v>0</v>
      </c>
      <c r="O45" s="104">
        <f t="shared" si="1"/>
        <v>0</v>
      </c>
      <c r="P45" s="211">
        <f t="shared" si="2"/>
        <v>0</v>
      </c>
      <c r="Q45" s="82"/>
    </row>
    <row r="46" spans="1:17" ht="15" customHeight="1" x14ac:dyDescent="0.2">
      <c r="A46" s="387" t="str">
        <f>'Direct - Assignment'!B46</f>
        <v/>
      </c>
      <c r="B46" s="116"/>
      <c r="C46" s="132">
        <f>SUM('Direct - Assignment'!C46,'Direct Allocation (FTEs)'!D48,'Direct Allocation Method 1'!D47,'Direct Allocation Method 2'!D47)</f>
        <v>0</v>
      </c>
      <c r="D46" s="132">
        <f>SUM('Direct - Assignment'!D46,'Direct Allocation (FTEs)'!E48,'Direct Allocation Method 1'!E47,'Direct Allocation Method 2'!E47)</f>
        <v>0</v>
      </c>
      <c r="E46" s="132">
        <f>SUM('Direct - Assignment'!E46,'Direct Allocation (FTEs)'!F48,'Direct Allocation Method 1'!F47,'Direct Allocation Method 2'!F47)</f>
        <v>0</v>
      </c>
      <c r="F46" s="132">
        <f>SUM('Direct - Assignment'!F46,'Direct Allocation (FTEs)'!G48,'Direct Allocation Method 1'!G47,'Direct Allocation Method 2'!G47)</f>
        <v>0</v>
      </c>
      <c r="G46" s="132">
        <f>SUM('Direct - Assignment'!G46,'Direct Allocation (FTEs)'!H48,'Direct Allocation Method 1'!H47,'Direct Allocation Method 2'!H47)</f>
        <v>0</v>
      </c>
      <c r="H46" s="132">
        <f>SUM('Direct - Assignment'!H46,'Direct Allocation (FTEs)'!I48,'Direct Allocation Method 1'!I47,'Direct Allocation Method 2'!I47)</f>
        <v>0</v>
      </c>
      <c r="I46" s="132">
        <f>SUM('Direct - Assignment'!I46,'Direct Allocation (FTEs)'!J48,'Direct Allocation Method 1'!J47,'Direct Allocation Method 2'!J47)</f>
        <v>0</v>
      </c>
      <c r="J46" s="132">
        <f>SUM('Direct - Assignment'!J46,'Direct Allocation (FTEs)'!K48,'Direct Allocation Method 1'!K47,'Direct Allocation Method 2'!K47)</f>
        <v>0</v>
      </c>
      <c r="K46" s="132">
        <f>SUM('Direct - Assignment'!K46,'Direct Allocation (FTEs)'!L48,'Direct Allocation Method 1'!L47,'Direct Allocation Method 2'!L47)</f>
        <v>0</v>
      </c>
      <c r="L46" s="10">
        <f t="shared" si="15"/>
        <v>0</v>
      </c>
      <c r="M46" s="132">
        <f>SUM('Direct - Assignment'!M46,'Direct Allocation (FTEs)'!N48,'Direct Allocation Method 1'!N47,'Direct Allocation Method 2'!N47)</f>
        <v>0</v>
      </c>
      <c r="N46" s="132">
        <f>SUM('Direct - Assignment'!N46,'Direct Allocation (FTEs)'!O48,'Direct Allocation Method 1'!O47,'Direct Allocation Method 2'!O47)</f>
        <v>0</v>
      </c>
      <c r="O46" s="104">
        <f t="shared" si="1"/>
        <v>0</v>
      </c>
      <c r="P46" s="211">
        <f t="shared" si="2"/>
        <v>0</v>
      </c>
      <c r="Q46" s="82"/>
    </row>
    <row r="47" spans="1:17" ht="15" customHeight="1" x14ac:dyDescent="0.2">
      <c r="A47" s="387" t="str">
        <f>'Direct - Assignment'!B47</f>
        <v/>
      </c>
      <c r="B47" s="116"/>
      <c r="C47" s="132">
        <f>SUM('Direct - Assignment'!C47,'Direct Allocation (FTEs)'!D49,'Direct Allocation Method 1'!D48,'Direct Allocation Method 2'!D48)</f>
        <v>0</v>
      </c>
      <c r="D47" s="132">
        <f>SUM('Direct - Assignment'!D47,'Direct Allocation (FTEs)'!E49,'Direct Allocation Method 1'!E48,'Direct Allocation Method 2'!E48)</f>
        <v>0</v>
      </c>
      <c r="E47" s="132">
        <f>SUM('Direct - Assignment'!E47,'Direct Allocation (FTEs)'!F49,'Direct Allocation Method 1'!F48,'Direct Allocation Method 2'!F48)</f>
        <v>0</v>
      </c>
      <c r="F47" s="132">
        <f>SUM('Direct - Assignment'!F47,'Direct Allocation (FTEs)'!G49,'Direct Allocation Method 1'!G48,'Direct Allocation Method 2'!G48)</f>
        <v>0</v>
      </c>
      <c r="G47" s="132">
        <f>SUM('Direct - Assignment'!G47,'Direct Allocation (FTEs)'!H49,'Direct Allocation Method 1'!H48,'Direct Allocation Method 2'!H48)</f>
        <v>0</v>
      </c>
      <c r="H47" s="132">
        <f>SUM('Direct - Assignment'!H47,'Direct Allocation (FTEs)'!I49,'Direct Allocation Method 1'!I48,'Direct Allocation Method 2'!I48)</f>
        <v>0</v>
      </c>
      <c r="I47" s="132">
        <f>SUM('Direct - Assignment'!I47,'Direct Allocation (FTEs)'!J49,'Direct Allocation Method 1'!J48,'Direct Allocation Method 2'!J48)</f>
        <v>0</v>
      </c>
      <c r="J47" s="132">
        <f>SUM('Direct - Assignment'!J47,'Direct Allocation (FTEs)'!K49,'Direct Allocation Method 1'!K48,'Direct Allocation Method 2'!K48)</f>
        <v>0</v>
      </c>
      <c r="K47" s="132">
        <f>SUM('Direct - Assignment'!K47,'Direct Allocation (FTEs)'!L49,'Direct Allocation Method 1'!L48,'Direct Allocation Method 2'!L48)</f>
        <v>0</v>
      </c>
      <c r="L47" s="10">
        <f t="shared" si="15"/>
        <v>0</v>
      </c>
      <c r="M47" s="132">
        <f>SUM('Direct - Assignment'!M47,'Direct Allocation (FTEs)'!N49,'Direct Allocation Method 1'!N48,'Direct Allocation Method 2'!N48)</f>
        <v>0</v>
      </c>
      <c r="N47" s="132">
        <f>SUM('Direct - Assignment'!N47,'Direct Allocation (FTEs)'!O49,'Direct Allocation Method 1'!O48,'Direct Allocation Method 2'!O48)</f>
        <v>0</v>
      </c>
      <c r="O47" s="104">
        <f t="shared" si="1"/>
        <v>0</v>
      </c>
      <c r="P47" s="211">
        <f t="shared" si="2"/>
        <v>0</v>
      </c>
      <c r="Q47" s="82"/>
    </row>
    <row r="48" spans="1:17" ht="15" customHeight="1" x14ac:dyDescent="0.2">
      <c r="A48" s="387" t="str">
        <f>'Direct - Assignment'!B48</f>
        <v/>
      </c>
      <c r="B48" s="116"/>
      <c r="C48" s="132">
        <f>SUM('Direct - Assignment'!C48,'Direct Allocation (FTEs)'!D50,'Direct Allocation Method 1'!D49,'Direct Allocation Method 2'!D49)</f>
        <v>0</v>
      </c>
      <c r="D48" s="132">
        <f>SUM('Direct - Assignment'!D48,'Direct Allocation (FTEs)'!E50,'Direct Allocation Method 1'!E49,'Direct Allocation Method 2'!E49)</f>
        <v>0</v>
      </c>
      <c r="E48" s="132">
        <f>SUM('Direct - Assignment'!E48,'Direct Allocation (FTEs)'!F50,'Direct Allocation Method 1'!F49,'Direct Allocation Method 2'!F49)</f>
        <v>0</v>
      </c>
      <c r="F48" s="132">
        <f>SUM('Direct - Assignment'!F48,'Direct Allocation (FTEs)'!G50,'Direct Allocation Method 1'!G49,'Direct Allocation Method 2'!G49)</f>
        <v>0</v>
      </c>
      <c r="G48" s="132">
        <f>SUM('Direct - Assignment'!G48,'Direct Allocation (FTEs)'!H50,'Direct Allocation Method 1'!H49,'Direct Allocation Method 2'!H49)</f>
        <v>0</v>
      </c>
      <c r="H48" s="132">
        <f>SUM('Direct - Assignment'!H48,'Direct Allocation (FTEs)'!I50,'Direct Allocation Method 1'!I49,'Direct Allocation Method 2'!I49)</f>
        <v>0</v>
      </c>
      <c r="I48" s="132">
        <f>SUM('Direct - Assignment'!I48,'Direct Allocation (FTEs)'!J50,'Direct Allocation Method 1'!J49,'Direct Allocation Method 2'!J49)</f>
        <v>0</v>
      </c>
      <c r="J48" s="132">
        <f>SUM('Direct - Assignment'!J48,'Direct Allocation (FTEs)'!K50,'Direct Allocation Method 1'!K49,'Direct Allocation Method 2'!K49)</f>
        <v>0</v>
      </c>
      <c r="K48" s="132">
        <f>SUM('Direct - Assignment'!K48,'Direct Allocation (FTEs)'!L50,'Direct Allocation Method 1'!L49,'Direct Allocation Method 2'!L49)</f>
        <v>0</v>
      </c>
      <c r="L48" s="10">
        <f t="shared" si="15"/>
        <v>0</v>
      </c>
      <c r="M48" s="132">
        <f>SUM('Direct - Assignment'!M48,'Direct Allocation (FTEs)'!N50,'Direct Allocation Method 1'!N49,'Direct Allocation Method 2'!N49)</f>
        <v>0</v>
      </c>
      <c r="N48" s="132">
        <f>SUM('Direct - Assignment'!N48,'Direct Allocation (FTEs)'!O50,'Direct Allocation Method 1'!O49,'Direct Allocation Method 2'!O49)</f>
        <v>0</v>
      </c>
      <c r="O48" s="104">
        <f t="shared" si="1"/>
        <v>0</v>
      </c>
      <c r="P48" s="211">
        <f t="shared" si="2"/>
        <v>0</v>
      </c>
      <c r="Q48" s="82"/>
    </row>
    <row r="49" spans="1:17" ht="15" customHeight="1" x14ac:dyDescent="0.2">
      <c r="A49" s="387" t="str">
        <f>'Direct - Assignment'!B49</f>
        <v/>
      </c>
      <c r="B49" s="116"/>
      <c r="C49" s="132">
        <f>SUM('Direct - Assignment'!C49,'Direct Allocation (FTEs)'!D51,'Direct Allocation Method 1'!D50,'Direct Allocation Method 2'!D50)</f>
        <v>0</v>
      </c>
      <c r="D49" s="132">
        <f>SUM('Direct - Assignment'!D49,'Direct Allocation (FTEs)'!E51,'Direct Allocation Method 1'!E50,'Direct Allocation Method 2'!E50)</f>
        <v>0</v>
      </c>
      <c r="E49" s="132">
        <f>SUM('Direct - Assignment'!E49,'Direct Allocation (FTEs)'!F51,'Direct Allocation Method 1'!F50,'Direct Allocation Method 2'!F50)</f>
        <v>0</v>
      </c>
      <c r="F49" s="132">
        <f>SUM('Direct - Assignment'!F49,'Direct Allocation (FTEs)'!G51,'Direct Allocation Method 1'!G50,'Direct Allocation Method 2'!G50)</f>
        <v>0</v>
      </c>
      <c r="G49" s="132">
        <f>SUM('Direct - Assignment'!G49,'Direct Allocation (FTEs)'!H51,'Direct Allocation Method 1'!H50,'Direct Allocation Method 2'!H50)</f>
        <v>0</v>
      </c>
      <c r="H49" s="132">
        <f>SUM('Direct - Assignment'!H49,'Direct Allocation (FTEs)'!I51,'Direct Allocation Method 1'!I50,'Direct Allocation Method 2'!I50)</f>
        <v>0</v>
      </c>
      <c r="I49" s="132">
        <f>SUM('Direct - Assignment'!I49,'Direct Allocation (FTEs)'!J51,'Direct Allocation Method 1'!J50,'Direct Allocation Method 2'!J50)</f>
        <v>0</v>
      </c>
      <c r="J49" s="132">
        <f>SUM('Direct - Assignment'!J49,'Direct Allocation (FTEs)'!K51,'Direct Allocation Method 1'!K50,'Direct Allocation Method 2'!K50)</f>
        <v>0</v>
      </c>
      <c r="K49" s="132">
        <f>SUM('Direct - Assignment'!K49,'Direct Allocation (FTEs)'!L51,'Direct Allocation Method 1'!L50,'Direct Allocation Method 2'!L50)</f>
        <v>0</v>
      </c>
      <c r="L49" s="10">
        <f t="shared" si="15"/>
        <v>0</v>
      </c>
      <c r="M49" s="132">
        <f>SUM('Direct - Assignment'!M49,'Direct Allocation (FTEs)'!N51,'Direct Allocation Method 1'!N50,'Direct Allocation Method 2'!N50)</f>
        <v>0</v>
      </c>
      <c r="N49" s="132">
        <f>SUM('Direct - Assignment'!N49,'Direct Allocation (FTEs)'!O51,'Direct Allocation Method 1'!O50,'Direct Allocation Method 2'!O50)</f>
        <v>0</v>
      </c>
      <c r="O49" s="104">
        <f t="shared" si="1"/>
        <v>0</v>
      </c>
      <c r="P49" s="211">
        <f t="shared" si="2"/>
        <v>0</v>
      </c>
      <c r="Q49" s="82"/>
    </row>
    <row r="50" spans="1:17" ht="15" customHeight="1" x14ac:dyDescent="0.2">
      <c r="A50" s="387" t="str">
        <f>'Direct - Assignment'!B50</f>
        <v/>
      </c>
      <c r="B50" s="116"/>
      <c r="C50" s="132">
        <f>SUM('Direct - Assignment'!C50,'Direct Allocation (FTEs)'!D52,'Direct Allocation Method 1'!D51,'Direct Allocation Method 2'!D51)</f>
        <v>0</v>
      </c>
      <c r="D50" s="132">
        <f>SUM('Direct - Assignment'!D50,'Direct Allocation (FTEs)'!E52,'Direct Allocation Method 1'!E51,'Direct Allocation Method 2'!E51)</f>
        <v>0</v>
      </c>
      <c r="E50" s="132">
        <f>SUM('Direct - Assignment'!E50,'Direct Allocation (FTEs)'!F52,'Direct Allocation Method 1'!F51,'Direct Allocation Method 2'!F51)</f>
        <v>0</v>
      </c>
      <c r="F50" s="132">
        <f>SUM('Direct - Assignment'!F50,'Direct Allocation (FTEs)'!G52,'Direct Allocation Method 1'!G51,'Direct Allocation Method 2'!G51)</f>
        <v>0</v>
      </c>
      <c r="G50" s="132">
        <f>SUM('Direct - Assignment'!G50,'Direct Allocation (FTEs)'!H52,'Direct Allocation Method 1'!H51,'Direct Allocation Method 2'!H51)</f>
        <v>0</v>
      </c>
      <c r="H50" s="132">
        <f>SUM('Direct - Assignment'!H50,'Direct Allocation (FTEs)'!I52,'Direct Allocation Method 1'!I51,'Direct Allocation Method 2'!I51)</f>
        <v>0</v>
      </c>
      <c r="I50" s="132">
        <f>SUM('Direct - Assignment'!I50,'Direct Allocation (FTEs)'!J52,'Direct Allocation Method 1'!J51,'Direct Allocation Method 2'!J51)</f>
        <v>0</v>
      </c>
      <c r="J50" s="132">
        <f>SUM('Direct - Assignment'!J50,'Direct Allocation (FTEs)'!K52,'Direct Allocation Method 1'!K51,'Direct Allocation Method 2'!K51)</f>
        <v>0</v>
      </c>
      <c r="K50" s="132">
        <f>SUM('Direct - Assignment'!K50,'Direct Allocation (FTEs)'!L52,'Direct Allocation Method 1'!L51,'Direct Allocation Method 2'!L51)</f>
        <v>0</v>
      </c>
      <c r="L50" s="10">
        <f t="shared" si="15"/>
        <v>0</v>
      </c>
      <c r="M50" s="132">
        <f>SUM('Direct - Assignment'!M50,'Direct Allocation (FTEs)'!N52,'Direct Allocation Method 1'!N51,'Direct Allocation Method 2'!N51)</f>
        <v>0</v>
      </c>
      <c r="N50" s="132">
        <f>SUM('Direct - Assignment'!N50,'Direct Allocation (FTEs)'!O52,'Direct Allocation Method 1'!O51,'Direct Allocation Method 2'!O51)</f>
        <v>0</v>
      </c>
      <c r="O50" s="104">
        <f t="shared" si="1"/>
        <v>0</v>
      </c>
      <c r="P50" s="211">
        <f t="shared" si="2"/>
        <v>0</v>
      </c>
      <c r="Q50" s="82"/>
    </row>
    <row r="51" spans="1:17" ht="15" customHeight="1" thickBot="1" x14ac:dyDescent="0.25">
      <c r="A51" s="387" t="str">
        <f>'Direct - Assignment'!B51</f>
        <v/>
      </c>
      <c r="B51" s="116"/>
      <c r="C51" s="132">
        <f>SUM('Direct - Assignment'!C51,'Direct Allocation (FTEs)'!D53,'Direct Allocation Method 1'!D52,'Direct Allocation Method 2'!D52)</f>
        <v>0</v>
      </c>
      <c r="D51" s="132">
        <f>SUM('Direct - Assignment'!D51,'Direct Allocation (FTEs)'!E53,'Direct Allocation Method 1'!E52,'Direct Allocation Method 2'!E52)</f>
        <v>0</v>
      </c>
      <c r="E51" s="132">
        <f>SUM('Direct - Assignment'!E51,'Direct Allocation (FTEs)'!F53,'Direct Allocation Method 1'!F52,'Direct Allocation Method 2'!F52)</f>
        <v>0</v>
      </c>
      <c r="F51" s="132">
        <f>SUM('Direct - Assignment'!F51,'Direct Allocation (FTEs)'!G53,'Direct Allocation Method 1'!G52,'Direct Allocation Method 2'!G52)</f>
        <v>0</v>
      </c>
      <c r="G51" s="132">
        <f>SUM('Direct - Assignment'!G51,'Direct Allocation (FTEs)'!H53,'Direct Allocation Method 1'!H52,'Direct Allocation Method 2'!H52)</f>
        <v>0</v>
      </c>
      <c r="H51" s="132">
        <f>SUM('Direct - Assignment'!H51,'Direct Allocation (FTEs)'!I53,'Direct Allocation Method 1'!I52,'Direct Allocation Method 2'!I52)</f>
        <v>0</v>
      </c>
      <c r="I51" s="132">
        <f>SUM('Direct - Assignment'!I51,'Direct Allocation (FTEs)'!J53,'Direct Allocation Method 1'!J52,'Direct Allocation Method 2'!J52)</f>
        <v>0</v>
      </c>
      <c r="J51" s="132">
        <f>SUM('Direct - Assignment'!J51,'Direct Allocation (FTEs)'!K53,'Direct Allocation Method 1'!K52,'Direct Allocation Method 2'!K52)</f>
        <v>0</v>
      </c>
      <c r="K51" s="132">
        <f>SUM('Direct - Assignment'!K51,'Direct Allocation (FTEs)'!L53,'Direct Allocation Method 1'!L52,'Direct Allocation Method 2'!L52)</f>
        <v>0</v>
      </c>
      <c r="L51" s="10">
        <f t="shared" si="15"/>
        <v>0</v>
      </c>
      <c r="M51" s="132">
        <f>SUM('Direct - Assignment'!M51,'Direct Allocation (FTEs)'!N53,'Direct Allocation Method 1'!N52,'Direct Allocation Method 2'!N52)</f>
        <v>0</v>
      </c>
      <c r="N51" s="132">
        <f>SUM('Direct - Assignment'!N51,'Direct Allocation (FTEs)'!O53,'Direct Allocation Method 1'!O52,'Direct Allocation Method 2'!O52)</f>
        <v>0</v>
      </c>
      <c r="O51" s="104">
        <f t="shared" si="1"/>
        <v>0</v>
      </c>
      <c r="P51" s="211">
        <f t="shared" si="2"/>
        <v>0</v>
      </c>
      <c r="Q51" s="82"/>
    </row>
    <row r="52" spans="1:17" ht="15" customHeight="1" thickBot="1" x14ac:dyDescent="0.25">
      <c r="A52" s="274" t="str">
        <f>'Direct - Assignment'!B52</f>
        <v>TOTAL EXPENSES before Allocations</v>
      </c>
      <c r="B52" s="101"/>
      <c r="C52" s="333">
        <f t="shared" ref="C52:K52" si="16">SUM(C25:C51)</f>
        <v>0</v>
      </c>
      <c r="D52" s="334">
        <f t="shared" si="16"/>
        <v>0</v>
      </c>
      <c r="E52" s="334">
        <f t="shared" si="16"/>
        <v>0</v>
      </c>
      <c r="F52" s="334">
        <f t="shared" si="16"/>
        <v>0</v>
      </c>
      <c r="G52" s="334">
        <f t="shared" si="16"/>
        <v>0</v>
      </c>
      <c r="H52" s="334">
        <f t="shared" si="16"/>
        <v>0</v>
      </c>
      <c r="I52" s="334">
        <f t="shared" si="16"/>
        <v>0</v>
      </c>
      <c r="J52" s="334">
        <f t="shared" si="16"/>
        <v>0</v>
      </c>
      <c r="K52" s="335">
        <f t="shared" si="16"/>
        <v>0</v>
      </c>
      <c r="L52" s="331">
        <f>SUM(C52:K52)</f>
        <v>0</v>
      </c>
      <c r="M52" s="330">
        <f>SUM(M25:M51)</f>
        <v>0</v>
      </c>
      <c r="N52" s="336">
        <f>SUM(N25:N51)</f>
        <v>0</v>
      </c>
      <c r="O52" s="332">
        <f t="shared" si="1"/>
        <v>0</v>
      </c>
      <c r="P52" s="214">
        <f t="shared" si="2"/>
        <v>0</v>
      </c>
      <c r="Q52" s="82"/>
    </row>
    <row r="53" spans="1:17" ht="15" customHeight="1" x14ac:dyDescent="0.2">
      <c r="A53" s="20" t="s">
        <v>54</v>
      </c>
      <c r="B53" s="94"/>
      <c r="C53" s="159">
        <f>IFERROR(+C52/($P52-$M52),0)</f>
        <v>0</v>
      </c>
      <c r="D53" s="159">
        <f t="shared" ref="D53:K53" si="17">IFERROR(+D52/($P52-$M52),0)</f>
        <v>0</v>
      </c>
      <c r="E53" s="159">
        <f t="shared" si="17"/>
        <v>0</v>
      </c>
      <c r="F53" s="159">
        <f t="shared" si="17"/>
        <v>0</v>
      </c>
      <c r="G53" s="159">
        <f t="shared" si="17"/>
        <v>0</v>
      </c>
      <c r="H53" s="159">
        <f t="shared" si="17"/>
        <v>0</v>
      </c>
      <c r="I53" s="159">
        <f t="shared" si="17"/>
        <v>0</v>
      </c>
      <c r="J53" s="159">
        <f t="shared" si="17"/>
        <v>0</v>
      </c>
      <c r="K53" s="159">
        <f t="shared" si="17"/>
        <v>0</v>
      </c>
      <c r="L53" s="121">
        <f t="shared" si="15"/>
        <v>0</v>
      </c>
      <c r="M53" s="160" t="s">
        <v>14</v>
      </c>
      <c r="N53" s="159">
        <f>IFERROR(+N52/($P52-$M52),0)</f>
        <v>0</v>
      </c>
      <c r="O53" s="121">
        <f t="shared" si="1"/>
        <v>0</v>
      </c>
      <c r="P53" s="119">
        <f t="shared" si="2"/>
        <v>0</v>
      </c>
      <c r="Q53" s="82"/>
    </row>
    <row r="54" spans="1:17" ht="15" customHeight="1" thickBot="1" x14ac:dyDescent="0.25">
      <c r="A54" s="20" t="s">
        <v>140</v>
      </c>
      <c r="B54" s="94"/>
      <c r="C54" s="410">
        <f>+'Salary, Taxes, Retirement'!C184</f>
        <v>0</v>
      </c>
      <c r="D54" s="159">
        <f>+'Salary, Taxes, Retirement'!C185</f>
        <v>0</v>
      </c>
      <c r="E54" s="159">
        <f>+'Salary, Taxes, Retirement'!C186</f>
        <v>0</v>
      </c>
      <c r="F54" s="159">
        <f>+'Salary, Taxes, Retirement'!C187</f>
        <v>0</v>
      </c>
      <c r="G54" s="159">
        <f>+'Salary, Taxes, Retirement'!C188</f>
        <v>0</v>
      </c>
      <c r="H54" s="159">
        <f>+'Salary, Taxes, Retirement'!C189</f>
        <v>0</v>
      </c>
      <c r="I54" s="159">
        <f>+'Salary, Taxes, Retirement'!C190</f>
        <v>0</v>
      </c>
      <c r="J54" s="159">
        <f>+'Salary, Taxes, Retirement'!C191</f>
        <v>0</v>
      </c>
      <c r="K54" s="411">
        <f>+'Salary, Taxes, Retirement'!C192</f>
        <v>0</v>
      </c>
      <c r="L54" s="413">
        <f t="shared" si="15"/>
        <v>0</v>
      </c>
      <c r="M54" s="414" t="s">
        <v>14</v>
      </c>
      <c r="N54" s="415">
        <f>+'Salary, Taxes, Retirement'!C194</f>
        <v>0</v>
      </c>
      <c r="O54" s="412">
        <f t="shared" ref="O54" si="18">SUM(M54:N54)</f>
        <v>0</v>
      </c>
      <c r="P54" s="119">
        <f t="shared" ref="P54" si="19">+L54+O54</f>
        <v>0</v>
      </c>
      <c r="Q54" s="82"/>
    </row>
    <row r="55" spans="1:17" ht="15" customHeight="1" thickBot="1" x14ac:dyDescent="0.25">
      <c r="A55" s="118" t="s">
        <v>53</v>
      </c>
      <c r="B55" s="118"/>
      <c r="C55" s="325">
        <f>IF($A$5="% of Direct Expenses",+C53*$M$52,IF($A$5="% of FTEs",(C54/$P$54)*$M$52,0))</f>
        <v>0</v>
      </c>
      <c r="D55" s="326">
        <f t="shared" ref="D55:K55" si="20">IF($A$5="% of Direct Expenses",+D53*$M$52,IF($A$5="% of FTEs",(D54/$P$54)*$M$52,0))</f>
        <v>0</v>
      </c>
      <c r="E55" s="326">
        <f t="shared" si="20"/>
        <v>0</v>
      </c>
      <c r="F55" s="326">
        <f t="shared" si="20"/>
        <v>0</v>
      </c>
      <c r="G55" s="326">
        <f t="shared" si="20"/>
        <v>0</v>
      </c>
      <c r="H55" s="326">
        <f t="shared" si="20"/>
        <v>0</v>
      </c>
      <c r="I55" s="326">
        <f t="shared" si="20"/>
        <v>0</v>
      </c>
      <c r="J55" s="326">
        <f t="shared" si="20"/>
        <v>0</v>
      </c>
      <c r="K55" s="327">
        <f t="shared" si="20"/>
        <v>0</v>
      </c>
      <c r="L55" s="324">
        <f>SUM(C55:K55)</f>
        <v>0</v>
      </c>
      <c r="M55" s="308">
        <f>-M52</f>
        <v>0</v>
      </c>
      <c r="N55" s="328">
        <f>IF($A$5="% of Direct Expenses",+N53*$M$52,IF($A$5="% of FTEs",(N54/$P$54)*$M$52,0))</f>
        <v>0</v>
      </c>
      <c r="O55" s="324">
        <f t="shared" si="1"/>
        <v>0</v>
      </c>
      <c r="P55" s="120">
        <f t="shared" si="2"/>
        <v>0</v>
      </c>
    </row>
  </sheetData>
  <mergeCells count="3">
    <mergeCell ref="C2:L2"/>
    <mergeCell ref="M2:O2"/>
    <mergeCell ref="A1:B1"/>
  </mergeCells>
  <dataValidations count="1">
    <dataValidation type="list" showInputMessage="1" showErrorMessage="1" errorTitle="Action Required" error="You must choose either &quot;% of Direct Expenses&quot; or &quot;% of FTEs&quot;" promptTitle="Choose Your Method" prompt="You must choose your allocation method here." sqref="A5">
      <formula1>$Y$4:$Y$5</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25BD3377-7A96-47A0-8CB5-4E971F909E04}">
            <xm:f>'Your Chart of Accounts'!$B40="H"</xm:f>
            <x14:dxf>
              <font>
                <b/>
                <i/>
              </font>
            </x14:dxf>
          </x14:cfRule>
          <xm:sqref>A31:A51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workbookViewId="0">
      <pane xSplit="2" ySplit="3" topLeftCell="C4" activePane="bottomRight" state="frozen"/>
      <selection pane="topRight" activeCell="C1" sqref="C1"/>
      <selection pane="bottomLeft" activeCell="A4" sqref="A4"/>
      <selection pane="bottomRight" sqref="A1:B1"/>
    </sheetView>
  </sheetViews>
  <sheetFormatPr defaultRowHeight="12" x14ac:dyDescent="0.2"/>
  <cols>
    <col min="1" max="1" width="28.77734375" style="7" customWidth="1"/>
    <col min="2" max="2" width="2.77734375" style="7" customWidth="1"/>
    <col min="3" max="11" width="8.77734375" style="7" customWidth="1"/>
    <col min="12" max="12" width="10.77734375" style="7" customWidth="1"/>
    <col min="13" max="14" width="8.77734375" style="7" customWidth="1"/>
    <col min="15" max="15" width="9.77734375" style="7" customWidth="1"/>
    <col min="16" max="16" width="8.88671875" style="7"/>
    <col min="17" max="17" width="32.77734375" style="7" customWidth="1"/>
    <col min="18" max="16384" width="8.88671875" style="7"/>
  </cols>
  <sheetData>
    <row r="1" spans="1:17" ht="15" customHeight="1" x14ac:dyDescent="0.25">
      <c r="A1" s="421" t="str">
        <f>IF('Your Programs'!B15="","",'Your Programs'!B15)</f>
        <v/>
      </c>
      <c r="B1" s="421"/>
      <c r="C1" s="86"/>
      <c r="D1" s="86"/>
      <c r="E1" s="149"/>
      <c r="F1" s="16"/>
      <c r="G1" s="16"/>
      <c r="H1" s="16"/>
      <c r="I1" s="16"/>
      <c r="J1" s="16"/>
      <c r="K1" s="16"/>
      <c r="L1" s="16"/>
      <c r="M1" s="16"/>
      <c r="N1" s="16"/>
      <c r="O1" s="16"/>
      <c r="P1" s="16"/>
      <c r="Q1" s="16"/>
    </row>
    <row r="2" spans="1:17" ht="16.5" thickBot="1" x14ac:dyDescent="0.3">
      <c r="A2" s="189" t="s">
        <v>117</v>
      </c>
      <c r="B2" s="114"/>
      <c r="C2" s="434" t="s">
        <v>15</v>
      </c>
      <c r="D2" s="435"/>
      <c r="E2" s="435"/>
      <c r="F2" s="435"/>
      <c r="G2" s="435"/>
      <c r="H2" s="435"/>
      <c r="I2" s="435"/>
      <c r="J2" s="435"/>
      <c r="K2" s="435"/>
      <c r="L2" s="436"/>
      <c r="M2" s="431" t="s">
        <v>16</v>
      </c>
      <c r="N2" s="431"/>
      <c r="O2" s="432"/>
      <c r="P2" s="205" t="s">
        <v>0</v>
      </c>
      <c r="Q2" s="108" t="s">
        <v>18</v>
      </c>
    </row>
    <row r="3" spans="1:17" ht="36" x14ac:dyDescent="0.2">
      <c r="A3" s="84">
        <f>+'Your Programs'!$B$19</f>
        <v>0</v>
      </c>
      <c r="B3" s="113"/>
      <c r="C3" s="136" t="str">
        <f>IF('Your Programs'!B24=0,"",'Your Programs'!B24)</f>
        <v/>
      </c>
      <c r="D3" s="136" t="str">
        <f>IF('Your Programs'!B25=0,"",'Your Programs'!B25)</f>
        <v/>
      </c>
      <c r="E3" s="136" t="str">
        <f>IF('Your Programs'!B26=0,"",'Your Programs'!B26)</f>
        <v/>
      </c>
      <c r="F3" s="136" t="str">
        <f>IF('Your Programs'!B27=0,"",'Your Programs'!B27)</f>
        <v/>
      </c>
      <c r="G3" s="136" t="str">
        <f>IF('Your Programs'!B28=0,"",'Your Programs'!B28)</f>
        <v/>
      </c>
      <c r="H3" s="136" t="str">
        <f>IF('Your Programs'!B29=0,"",'Your Programs'!B29)</f>
        <v/>
      </c>
      <c r="I3" s="136" t="str">
        <f>IF('Your Programs'!B30=0,"",'Your Programs'!B30)</f>
        <v/>
      </c>
      <c r="J3" s="136" t="str">
        <f>IF('Your Programs'!B31=0,"",'Your Programs'!B31)</f>
        <v/>
      </c>
      <c r="K3" s="136" t="str">
        <f>IF('Your Programs'!B32=0,"",'Your Programs'!B32)</f>
        <v/>
      </c>
      <c r="L3" s="96" t="s">
        <v>20</v>
      </c>
      <c r="M3" s="136" t="str">
        <f>+'Your Programs'!B33</f>
        <v>Management and General (Admin)</v>
      </c>
      <c r="N3" s="136" t="str">
        <f>+'Your Programs'!B34</f>
        <v>Fundraising</v>
      </c>
      <c r="O3" s="102" t="s">
        <v>20</v>
      </c>
      <c r="P3" s="206"/>
      <c r="Q3" s="82"/>
    </row>
    <row r="4" spans="1:17" ht="12.75" x14ac:dyDescent="0.2">
      <c r="A4" s="19"/>
      <c r="B4" s="19"/>
      <c r="C4" s="157"/>
      <c r="D4" s="157"/>
      <c r="E4" s="157"/>
      <c r="F4" s="157"/>
      <c r="G4" s="157"/>
      <c r="H4" s="157"/>
      <c r="I4" s="157"/>
      <c r="J4" s="157"/>
      <c r="K4" s="157"/>
      <c r="L4" s="109"/>
      <c r="M4" s="157"/>
      <c r="N4" s="157"/>
      <c r="O4" s="110"/>
      <c r="P4" s="221"/>
      <c r="Q4" s="82"/>
    </row>
    <row r="5" spans="1:17" ht="12.75" x14ac:dyDescent="0.2">
      <c r="A5" s="150" t="s">
        <v>122</v>
      </c>
      <c r="B5" s="19"/>
      <c r="C5" s="156"/>
      <c r="D5" s="156"/>
      <c r="E5" s="156"/>
      <c r="F5" s="156"/>
      <c r="G5" s="156"/>
      <c r="H5" s="156"/>
      <c r="I5" s="156"/>
      <c r="J5" s="156"/>
      <c r="K5" s="156"/>
      <c r="L5" s="111"/>
      <c r="M5" s="156"/>
      <c r="N5" s="156"/>
      <c r="O5" s="112"/>
      <c r="P5" s="209"/>
      <c r="Q5" s="82"/>
    </row>
    <row r="6" spans="1:17" ht="15" customHeight="1" x14ac:dyDescent="0.2">
      <c r="A6" s="87"/>
      <c r="B6" s="87"/>
      <c r="C6" s="158"/>
      <c r="D6" s="131"/>
      <c r="E6" s="131"/>
      <c r="F6" s="131"/>
      <c r="G6" s="131"/>
      <c r="H6" s="131"/>
      <c r="I6" s="131"/>
      <c r="J6" s="131"/>
      <c r="K6" s="131"/>
      <c r="L6" s="9"/>
      <c r="M6" s="131"/>
      <c r="N6" s="131"/>
      <c r="O6" s="103"/>
      <c r="P6" s="210"/>
      <c r="Q6" s="82"/>
    </row>
    <row r="7" spans="1:17" ht="15" customHeight="1" x14ac:dyDescent="0.2">
      <c r="A7" s="20" t="s">
        <v>3</v>
      </c>
      <c r="B7" s="20"/>
      <c r="C7" s="131"/>
      <c r="D7" s="131"/>
      <c r="E7" s="131"/>
      <c r="F7" s="131"/>
      <c r="G7" s="131"/>
      <c r="H7" s="131"/>
      <c r="I7" s="131"/>
      <c r="J7" s="131"/>
      <c r="K7" s="131"/>
      <c r="L7" s="9"/>
      <c r="M7" s="131"/>
      <c r="N7" s="131"/>
      <c r="O7" s="103"/>
      <c r="P7" s="210"/>
      <c r="Q7" s="82"/>
    </row>
    <row r="8" spans="1:17" ht="15" customHeight="1" x14ac:dyDescent="0.2">
      <c r="A8" s="88" t="str">
        <f>'Direct - Assignment'!B8</f>
        <v>Contributed Support</v>
      </c>
      <c r="B8" s="88"/>
      <c r="C8" s="132"/>
      <c r="D8" s="132"/>
      <c r="E8" s="132"/>
      <c r="F8" s="132"/>
      <c r="G8" s="132"/>
      <c r="H8" s="132"/>
      <c r="I8" s="132"/>
      <c r="J8" s="132"/>
      <c r="K8" s="132"/>
      <c r="L8" s="10"/>
      <c r="M8" s="132"/>
      <c r="N8" s="132"/>
      <c r="O8" s="104"/>
      <c r="P8" s="211"/>
      <c r="Q8" s="82"/>
    </row>
    <row r="9" spans="1:17" ht="15" customHeight="1" x14ac:dyDescent="0.2">
      <c r="A9" s="89" t="str">
        <f>'Direct - Assignment'!B9</f>
        <v/>
      </c>
      <c r="B9" s="115"/>
      <c r="C9" s="132">
        <f>SUM('Direct - Assignment'!C9,'Direct Allocation (FTEs)'!D11,'Direct Allocation Method 1'!D10,'Direct Allocation Method 2'!D10)</f>
        <v>0</v>
      </c>
      <c r="D9" s="132">
        <f>SUM('Direct - Assignment'!D9,'Direct Allocation (FTEs)'!E11,'Direct Allocation Method 1'!E10,'Direct Allocation Method 2'!E10)</f>
        <v>0</v>
      </c>
      <c r="E9" s="132">
        <f>SUM('Direct - Assignment'!E9,'Direct Allocation (FTEs)'!F11,'Direct Allocation Method 1'!F10,'Direct Allocation Method 2'!F10)</f>
        <v>0</v>
      </c>
      <c r="F9" s="132">
        <f>SUM('Direct - Assignment'!F9,'Direct Allocation (FTEs)'!G11,'Direct Allocation Method 1'!G10,'Direct Allocation Method 2'!G10)</f>
        <v>0</v>
      </c>
      <c r="G9" s="132">
        <f>SUM('Direct - Assignment'!G9,'Direct Allocation (FTEs)'!H11,'Direct Allocation Method 1'!H10,'Direct Allocation Method 2'!H10)</f>
        <v>0</v>
      </c>
      <c r="H9" s="132">
        <f>SUM('Direct - Assignment'!H9,'Direct Allocation (FTEs)'!I11,'Direct Allocation Method 1'!I10,'Direct Allocation Method 2'!I10)</f>
        <v>0</v>
      </c>
      <c r="I9" s="132">
        <f>SUM('Direct - Assignment'!I9,'Direct Allocation (FTEs)'!J11,'Direct Allocation Method 1'!J10,'Direct Allocation Method 2'!J10)</f>
        <v>0</v>
      </c>
      <c r="J9" s="132">
        <f>SUM('Direct - Assignment'!J9,'Direct Allocation (FTEs)'!K11,'Direct Allocation Method 1'!K10,'Direct Allocation Method 2'!K10)</f>
        <v>0</v>
      </c>
      <c r="K9" s="132">
        <f>SUM('Direct - Assignment'!K9,'Direct Allocation (FTEs)'!L11,'Direct Allocation Method 1'!L10,'Direct Allocation Method 2'!L10)</f>
        <v>0</v>
      </c>
      <c r="L9" s="10">
        <f>SUM(C9:K9)</f>
        <v>0</v>
      </c>
      <c r="M9" s="132">
        <f>SUM('Direct - Assignment'!M9,'Direct Allocation (FTEs)'!N11,'Direct Allocation Method 1'!N10,'Direct Allocation Method 2'!N10)</f>
        <v>0</v>
      </c>
      <c r="N9" s="132">
        <f>SUM('Direct - Assignment'!N9,'Direct Allocation (FTEs)'!O11,'Direct Allocation Method 1'!O10,'Direct Allocation Method 2'!O10)</f>
        <v>0</v>
      </c>
      <c r="O9" s="104">
        <f>SUM(M9:N9)</f>
        <v>0</v>
      </c>
      <c r="P9" s="211">
        <f>+L9+O9</f>
        <v>0</v>
      </c>
      <c r="Q9" s="82"/>
    </row>
    <row r="10" spans="1:17" ht="15" customHeight="1" x14ac:dyDescent="0.2">
      <c r="A10" s="89" t="str">
        <f>'Direct - Assignment'!B10</f>
        <v/>
      </c>
      <c r="B10" s="115"/>
      <c r="C10" s="132">
        <f>SUM('Direct - Assignment'!C10,'Direct Allocation (FTEs)'!D12,'Direct Allocation Method 1'!D11,'Direct Allocation Method 2'!D11)</f>
        <v>0</v>
      </c>
      <c r="D10" s="132">
        <f>SUM('Direct - Assignment'!D10,'Direct Allocation (FTEs)'!E12,'Direct Allocation Method 1'!E11,'Direct Allocation Method 2'!E11)</f>
        <v>0</v>
      </c>
      <c r="E10" s="132">
        <f>SUM('Direct - Assignment'!E10,'Direct Allocation (FTEs)'!F12,'Direct Allocation Method 1'!F11,'Direct Allocation Method 2'!F11)</f>
        <v>0</v>
      </c>
      <c r="F10" s="132">
        <f>SUM('Direct - Assignment'!F10,'Direct Allocation (FTEs)'!G12,'Direct Allocation Method 1'!G11,'Direct Allocation Method 2'!G11)</f>
        <v>0</v>
      </c>
      <c r="G10" s="132">
        <f>SUM('Direct - Assignment'!G10,'Direct Allocation (FTEs)'!H12,'Direct Allocation Method 1'!H11,'Direct Allocation Method 2'!H11)</f>
        <v>0</v>
      </c>
      <c r="H10" s="132">
        <f>SUM('Direct - Assignment'!H10,'Direct Allocation (FTEs)'!I12,'Direct Allocation Method 1'!I11,'Direct Allocation Method 2'!I11)</f>
        <v>0</v>
      </c>
      <c r="I10" s="132">
        <f>SUM('Direct - Assignment'!I10,'Direct Allocation (FTEs)'!J12,'Direct Allocation Method 1'!J11,'Direct Allocation Method 2'!J11)</f>
        <v>0</v>
      </c>
      <c r="J10" s="132">
        <f>SUM('Direct - Assignment'!J10,'Direct Allocation (FTEs)'!K12,'Direct Allocation Method 1'!K11,'Direct Allocation Method 2'!K11)</f>
        <v>0</v>
      </c>
      <c r="K10" s="132">
        <f>SUM('Direct - Assignment'!K10,'Direct Allocation (FTEs)'!L12,'Direct Allocation Method 1'!L11,'Direct Allocation Method 2'!L11)</f>
        <v>0</v>
      </c>
      <c r="L10" s="10">
        <f t="shared" ref="L10:L22" si="0">SUM(C10:K10)</f>
        <v>0</v>
      </c>
      <c r="M10" s="132">
        <f>SUM('Direct - Assignment'!M10,'Direct Allocation (FTEs)'!N12,'Direct Allocation Method 1'!N11,'Direct Allocation Method 2'!N11)</f>
        <v>0</v>
      </c>
      <c r="N10" s="132">
        <f>SUM('Direct - Assignment'!N10,'Direct Allocation (FTEs)'!O12,'Direct Allocation Method 1'!O11,'Direct Allocation Method 2'!O11)</f>
        <v>0</v>
      </c>
      <c r="O10" s="104">
        <f t="shared" ref="O10:O22" si="1">SUM(M10:N10)</f>
        <v>0</v>
      </c>
      <c r="P10" s="211">
        <f t="shared" ref="P10:P22" si="2">+L10+O10</f>
        <v>0</v>
      </c>
      <c r="Q10" s="82"/>
    </row>
    <row r="11" spans="1:17" ht="15" customHeight="1" x14ac:dyDescent="0.2">
      <c r="A11" s="89" t="str">
        <f>'Direct - Assignment'!B11</f>
        <v/>
      </c>
      <c r="B11" s="115"/>
      <c r="C11" s="132">
        <f>SUM('Direct - Assignment'!C11,'Direct Allocation (FTEs)'!D13,'Direct Allocation Method 1'!D12,'Direct Allocation Method 2'!D12)</f>
        <v>0</v>
      </c>
      <c r="D11" s="132">
        <f>SUM('Direct - Assignment'!D11,'Direct Allocation (FTEs)'!E13,'Direct Allocation Method 1'!E12,'Direct Allocation Method 2'!E12)</f>
        <v>0</v>
      </c>
      <c r="E11" s="132">
        <f>SUM('Direct - Assignment'!E11,'Direct Allocation (FTEs)'!F13,'Direct Allocation Method 1'!F12,'Direct Allocation Method 2'!F12)</f>
        <v>0</v>
      </c>
      <c r="F11" s="132">
        <f>SUM('Direct - Assignment'!F11,'Direct Allocation (FTEs)'!G13,'Direct Allocation Method 1'!G12,'Direct Allocation Method 2'!G12)</f>
        <v>0</v>
      </c>
      <c r="G11" s="132">
        <f>SUM('Direct - Assignment'!G11,'Direct Allocation (FTEs)'!H13,'Direct Allocation Method 1'!H12,'Direct Allocation Method 2'!H12)</f>
        <v>0</v>
      </c>
      <c r="H11" s="132">
        <f>SUM('Direct - Assignment'!H11,'Direct Allocation (FTEs)'!I13,'Direct Allocation Method 1'!I12,'Direct Allocation Method 2'!I12)</f>
        <v>0</v>
      </c>
      <c r="I11" s="132">
        <f>SUM('Direct - Assignment'!I11,'Direct Allocation (FTEs)'!J13,'Direct Allocation Method 1'!J12,'Direct Allocation Method 2'!J12)</f>
        <v>0</v>
      </c>
      <c r="J11" s="132">
        <f>SUM('Direct - Assignment'!J11,'Direct Allocation (FTEs)'!K13,'Direct Allocation Method 1'!K12,'Direct Allocation Method 2'!K12)</f>
        <v>0</v>
      </c>
      <c r="K11" s="132">
        <f>SUM('Direct - Assignment'!K11,'Direct Allocation (FTEs)'!L13,'Direct Allocation Method 1'!L12,'Direct Allocation Method 2'!L12)</f>
        <v>0</v>
      </c>
      <c r="L11" s="10">
        <f t="shared" si="0"/>
        <v>0</v>
      </c>
      <c r="M11" s="132">
        <f>SUM('Direct - Assignment'!M11,'Direct Allocation (FTEs)'!N13,'Direct Allocation Method 1'!N12,'Direct Allocation Method 2'!N12)</f>
        <v>0</v>
      </c>
      <c r="N11" s="132">
        <f>SUM('Direct - Assignment'!N11,'Direct Allocation (FTEs)'!O13,'Direct Allocation Method 1'!O12,'Direct Allocation Method 2'!O12)</f>
        <v>0</v>
      </c>
      <c r="O11" s="104">
        <f t="shared" si="1"/>
        <v>0</v>
      </c>
      <c r="P11" s="211">
        <f t="shared" si="2"/>
        <v>0</v>
      </c>
      <c r="Q11" s="82"/>
    </row>
    <row r="12" spans="1:17" ht="15" customHeight="1" x14ac:dyDescent="0.2">
      <c r="A12" s="89" t="str">
        <f>'Direct - Assignment'!B12</f>
        <v/>
      </c>
      <c r="B12" s="115"/>
      <c r="C12" s="132">
        <f>SUM('Direct - Assignment'!C12,'Direct Allocation (FTEs)'!D14,'Direct Allocation Method 1'!D13,'Direct Allocation Method 2'!D13)</f>
        <v>0</v>
      </c>
      <c r="D12" s="132">
        <f>SUM('Direct - Assignment'!D12,'Direct Allocation (FTEs)'!E14,'Direct Allocation Method 1'!E13,'Direct Allocation Method 2'!E13)</f>
        <v>0</v>
      </c>
      <c r="E12" s="132">
        <f>SUM('Direct - Assignment'!E12,'Direct Allocation (FTEs)'!F14,'Direct Allocation Method 1'!F13,'Direct Allocation Method 2'!F13)</f>
        <v>0</v>
      </c>
      <c r="F12" s="132">
        <f>SUM('Direct - Assignment'!F12,'Direct Allocation (FTEs)'!G14,'Direct Allocation Method 1'!G13,'Direct Allocation Method 2'!G13)</f>
        <v>0</v>
      </c>
      <c r="G12" s="132">
        <f>SUM('Direct - Assignment'!G12,'Direct Allocation (FTEs)'!H14,'Direct Allocation Method 1'!H13,'Direct Allocation Method 2'!H13)</f>
        <v>0</v>
      </c>
      <c r="H12" s="132">
        <f>SUM('Direct - Assignment'!H12,'Direct Allocation (FTEs)'!I14,'Direct Allocation Method 1'!I13,'Direct Allocation Method 2'!I13)</f>
        <v>0</v>
      </c>
      <c r="I12" s="132">
        <f>SUM('Direct - Assignment'!I12,'Direct Allocation (FTEs)'!J14,'Direct Allocation Method 1'!J13,'Direct Allocation Method 2'!J13)</f>
        <v>0</v>
      </c>
      <c r="J12" s="132">
        <f>SUM('Direct - Assignment'!J12,'Direct Allocation (FTEs)'!K14,'Direct Allocation Method 1'!K13,'Direct Allocation Method 2'!K13)</f>
        <v>0</v>
      </c>
      <c r="K12" s="132">
        <f>SUM('Direct - Assignment'!K12,'Direct Allocation (FTEs)'!L14,'Direct Allocation Method 1'!L13,'Direct Allocation Method 2'!L13)</f>
        <v>0</v>
      </c>
      <c r="L12" s="10">
        <f t="shared" si="0"/>
        <v>0</v>
      </c>
      <c r="M12" s="132">
        <f>SUM('Direct - Assignment'!M12,'Direct Allocation (FTEs)'!N14,'Direct Allocation Method 1'!N13,'Direct Allocation Method 2'!N13)</f>
        <v>0</v>
      </c>
      <c r="N12" s="132">
        <f>SUM('Direct - Assignment'!N12,'Direct Allocation (FTEs)'!O14,'Direct Allocation Method 1'!O13,'Direct Allocation Method 2'!O13)</f>
        <v>0</v>
      </c>
      <c r="O12" s="104">
        <f t="shared" si="1"/>
        <v>0</v>
      </c>
      <c r="P12" s="211">
        <f t="shared" si="2"/>
        <v>0</v>
      </c>
      <c r="Q12" s="82"/>
    </row>
    <row r="13" spans="1:17" ht="15" customHeight="1" x14ac:dyDescent="0.2">
      <c r="A13" s="89" t="str">
        <f>'Direct - Assignment'!B13</f>
        <v/>
      </c>
      <c r="B13" s="115"/>
      <c r="C13" s="132">
        <f>SUM('Direct - Assignment'!C13,'Direct Allocation (FTEs)'!D15,'Direct Allocation Method 1'!D14,'Direct Allocation Method 2'!D14)</f>
        <v>0</v>
      </c>
      <c r="D13" s="132">
        <f>SUM('Direct - Assignment'!D13,'Direct Allocation (FTEs)'!E15,'Direct Allocation Method 1'!E14,'Direct Allocation Method 2'!E14)</f>
        <v>0</v>
      </c>
      <c r="E13" s="132">
        <f>SUM('Direct - Assignment'!E13,'Direct Allocation (FTEs)'!F15,'Direct Allocation Method 1'!F14,'Direct Allocation Method 2'!F14)</f>
        <v>0</v>
      </c>
      <c r="F13" s="132">
        <f>SUM('Direct - Assignment'!F13,'Direct Allocation (FTEs)'!G15,'Direct Allocation Method 1'!G14,'Direct Allocation Method 2'!G14)</f>
        <v>0</v>
      </c>
      <c r="G13" s="132">
        <f>SUM('Direct - Assignment'!G13,'Direct Allocation (FTEs)'!H15,'Direct Allocation Method 1'!H14,'Direct Allocation Method 2'!H14)</f>
        <v>0</v>
      </c>
      <c r="H13" s="132">
        <f>SUM('Direct - Assignment'!H13,'Direct Allocation (FTEs)'!I15,'Direct Allocation Method 1'!I14,'Direct Allocation Method 2'!I14)</f>
        <v>0</v>
      </c>
      <c r="I13" s="132">
        <f>SUM('Direct - Assignment'!I13,'Direct Allocation (FTEs)'!J15,'Direct Allocation Method 1'!J14,'Direct Allocation Method 2'!J14)</f>
        <v>0</v>
      </c>
      <c r="J13" s="132">
        <f>SUM('Direct - Assignment'!J13,'Direct Allocation (FTEs)'!K15,'Direct Allocation Method 1'!K14,'Direct Allocation Method 2'!K14)</f>
        <v>0</v>
      </c>
      <c r="K13" s="132">
        <f>SUM('Direct - Assignment'!K13,'Direct Allocation (FTEs)'!L15,'Direct Allocation Method 1'!L14,'Direct Allocation Method 2'!L14)</f>
        <v>0</v>
      </c>
      <c r="L13" s="10">
        <f t="shared" si="0"/>
        <v>0</v>
      </c>
      <c r="M13" s="132">
        <f>SUM('Direct - Assignment'!M13,'Direct Allocation (FTEs)'!N15,'Direct Allocation Method 1'!N14,'Direct Allocation Method 2'!N14)</f>
        <v>0</v>
      </c>
      <c r="N13" s="132">
        <f>SUM('Direct - Assignment'!N13,'Direct Allocation (FTEs)'!O15,'Direct Allocation Method 1'!O14,'Direct Allocation Method 2'!O14)</f>
        <v>0</v>
      </c>
      <c r="O13" s="104">
        <f t="shared" si="1"/>
        <v>0</v>
      </c>
      <c r="P13" s="211">
        <f t="shared" si="2"/>
        <v>0</v>
      </c>
      <c r="Q13" s="82"/>
    </row>
    <row r="14" spans="1:17" ht="15" customHeight="1" thickBot="1" x14ac:dyDescent="0.25">
      <c r="A14" s="89" t="str">
        <f>'Direct - Assignment'!B14</f>
        <v>Revenue Released from Restrictions</v>
      </c>
      <c r="B14" s="115"/>
      <c r="C14" s="132">
        <f>SUM('Direct - Assignment'!C14,'Direct Allocation (FTEs)'!D16,'Direct Allocation Method 1'!D15,'Direct Allocation Method 2'!D15)</f>
        <v>0</v>
      </c>
      <c r="D14" s="132">
        <f>SUM('Direct - Assignment'!D14,'Direct Allocation (FTEs)'!E16,'Direct Allocation Method 1'!E15,'Direct Allocation Method 2'!E15)</f>
        <v>0</v>
      </c>
      <c r="E14" s="132">
        <f>SUM('Direct - Assignment'!E14,'Direct Allocation (FTEs)'!F16,'Direct Allocation Method 1'!F15,'Direct Allocation Method 2'!F15)</f>
        <v>0</v>
      </c>
      <c r="F14" s="132">
        <f>SUM('Direct - Assignment'!F14,'Direct Allocation (FTEs)'!G16,'Direct Allocation Method 1'!G15,'Direct Allocation Method 2'!G15)</f>
        <v>0</v>
      </c>
      <c r="G14" s="132">
        <f>SUM('Direct - Assignment'!G14,'Direct Allocation (FTEs)'!H16,'Direct Allocation Method 1'!H15,'Direct Allocation Method 2'!H15)</f>
        <v>0</v>
      </c>
      <c r="H14" s="132">
        <f>SUM('Direct - Assignment'!H14,'Direct Allocation (FTEs)'!I16,'Direct Allocation Method 1'!I15,'Direct Allocation Method 2'!I15)</f>
        <v>0</v>
      </c>
      <c r="I14" s="132">
        <f>SUM('Direct - Assignment'!I14,'Direct Allocation (FTEs)'!J16,'Direct Allocation Method 1'!J15,'Direct Allocation Method 2'!J15)</f>
        <v>0</v>
      </c>
      <c r="J14" s="132">
        <f>SUM('Direct - Assignment'!J14,'Direct Allocation (FTEs)'!K16,'Direct Allocation Method 1'!K15,'Direct Allocation Method 2'!K15)</f>
        <v>0</v>
      </c>
      <c r="K14" s="132">
        <f>SUM('Direct - Assignment'!K14,'Direct Allocation (FTEs)'!L16,'Direct Allocation Method 1'!L15,'Direct Allocation Method 2'!L15)</f>
        <v>0</v>
      </c>
      <c r="L14" s="10">
        <f t="shared" si="0"/>
        <v>0</v>
      </c>
      <c r="M14" s="132">
        <f>SUM('Direct - Assignment'!M14,'Direct Allocation (FTEs)'!N16,'Direct Allocation Method 1'!N15,'Direct Allocation Method 2'!N15)</f>
        <v>0</v>
      </c>
      <c r="N14" s="132">
        <f>SUM('Direct - Assignment'!N14,'Direct Allocation (FTEs)'!O16,'Direct Allocation Method 1'!O15,'Direct Allocation Method 2'!O15)</f>
        <v>0</v>
      </c>
      <c r="O14" s="104">
        <f t="shared" si="1"/>
        <v>0</v>
      </c>
      <c r="P14" s="211">
        <f t="shared" si="2"/>
        <v>0</v>
      </c>
      <c r="Q14" s="82"/>
    </row>
    <row r="15" spans="1:17" ht="15" customHeight="1" thickBot="1" x14ac:dyDescent="0.25">
      <c r="A15" s="90" t="str">
        <f>'Direct - Assignment'!B15</f>
        <v>Subtotal Support</v>
      </c>
      <c r="B15" s="115"/>
      <c r="C15" s="321">
        <f>SUM(C9:C14)</f>
        <v>0</v>
      </c>
      <c r="D15" s="322">
        <f t="shared" ref="D15:K15" si="3">SUM(D9:D14)</f>
        <v>0</v>
      </c>
      <c r="E15" s="322">
        <f t="shared" si="3"/>
        <v>0</v>
      </c>
      <c r="F15" s="322">
        <f t="shared" si="3"/>
        <v>0</v>
      </c>
      <c r="G15" s="322">
        <f t="shared" si="3"/>
        <v>0</v>
      </c>
      <c r="H15" s="322">
        <f t="shared" si="3"/>
        <v>0</v>
      </c>
      <c r="I15" s="322">
        <f t="shared" si="3"/>
        <v>0</v>
      </c>
      <c r="J15" s="322">
        <f t="shared" si="3"/>
        <v>0</v>
      </c>
      <c r="K15" s="323">
        <f t="shared" si="3"/>
        <v>0</v>
      </c>
      <c r="L15" s="320">
        <f t="shared" si="0"/>
        <v>0</v>
      </c>
      <c r="M15" s="132">
        <f>SUM(M9:M14)</f>
        <v>0</v>
      </c>
      <c r="N15" s="132">
        <f>SUM(N9:N14)</f>
        <v>0</v>
      </c>
      <c r="O15" s="104">
        <f t="shared" si="1"/>
        <v>0</v>
      </c>
      <c r="P15" s="211">
        <f t="shared" si="2"/>
        <v>0</v>
      </c>
      <c r="Q15" s="82"/>
    </row>
    <row r="16" spans="1:17" ht="15" customHeight="1" x14ac:dyDescent="0.2">
      <c r="A16" s="88" t="str">
        <f>'Direct - Assignment'!B16</f>
        <v>Earned Revenue</v>
      </c>
      <c r="B16" s="2"/>
      <c r="C16" s="132"/>
      <c r="D16" s="132"/>
      <c r="E16" s="132"/>
      <c r="F16" s="132"/>
      <c r="G16" s="132"/>
      <c r="H16" s="132"/>
      <c r="I16" s="132"/>
      <c r="J16" s="132"/>
      <c r="K16" s="132"/>
      <c r="L16" s="10"/>
      <c r="M16" s="132"/>
      <c r="N16" s="132"/>
      <c r="O16" s="104"/>
      <c r="P16" s="211"/>
      <c r="Q16" s="82"/>
    </row>
    <row r="17" spans="1:17" ht="15" customHeight="1" x14ac:dyDescent="0.2">
      <c r="A17" s="89" t="str">
        <f>'Direct - Assignment'!B17</f>
        <v/>
      </c>
      <c r="B17" s="115"/>
      <c r="C17" s="132">
        <f>SUM('Direct - Assignment'!C17,'Direct Allocation (FTEs)'!D19,'Direct Allocation Method 1'!D18,'Direct Allocation Method 2'!D18)</f>
        <v>0</v>
      </c>
      <c r="D17" s="132">
        <f>SUM('Direct - Assignment'!D17,'Direct Allocation (FTEs)'!E19,'Direct Allocation Method 1'!E18,'Direct Allocation Method 2'!E18)</f>
        <v>0</v>
      </c>
      <c r="E17" s="132">
        <f>SUM('Direct - Assignment'!E17,'Direct Allocation (FTEs)'!F19,'Direct Allocation Method 1'!F18,'Direct Allocation Method 2'!F18)</f>
        <v>0</v>
      </c>
      <c r="F17" s="132">
        <f>SUM('Direct - Assignment'!F17,'Direct Allocation (FTEs)'!G19,'Direct Allocation Method 1'!G18,'Direct Allocation Method 2'!G18)</f>
        <v>0</v>
      </c>
      <c r="G17" s="132">
        <f>SUM('Direct - Assignment'!G17,'Direct Allocation (FTEs)'!H19,'Direct Allocation Method 1'!H18,'Direct Allocation Method 2'!H18)</f>
        <v>0</v>
      </c>
      <c r="H17" s="132">
        <f>SUM('Direct - Assignment'!H17,'Direct Allocation (FTEs)'!I19,'Direct Allocation Method 1'!I18,'Direct Allocation Method 2'!I18)</f>
        <v>0</v>
      </c>
      <c r="I17" s="132">
        <f>SUM('Direct - Assignment'!I17,'Direct Allocation (FTEs)'!J19,'Direct Allocation Method 1'!J18,'Direct Allocation Method 2'!J18)</f>
        <v>0</v>
      </c>
      <c r="J17" s="132">
        <f>SUM('Direct - Assignment'!J17,'Direct Allocation (FTEs)'!K19,'Direct Allocation Method 1'!K18,'Direct Allocation Method 2'!K18)</f>
        <v>0</v>
      </c>
      <c r="K17" s="132">
        <f>SUM('Direct - Assignment'!K17,'Direct Allocation (FTEs)'!L19,'Direct Allocation Method 1'!L18,'Direct Allocation Method 2'!L18)</f>
        <v>0</v>
      </c>
      <c r="L17" s="10">
        <f>SUM(C17:K17)</f>
        <v>0</v>
      </c>
      <c r="M17" s="132">
        <f>SUM('Direct - Assignment'!M17,'Direct Allocation (FTEs)'!N19,'Direct Allocation Method 1'!N18,'Direct Allocation Method 2'!N18)</f>
        <v>0</v>
      </c>
      <c r="N17" s="132">
        <f>SUM('Direct - Assignment'!N17,'Direct Allocation (FTEs)'!O19,'Direct Allocation Method 1'!O18,'Direct Allocation Method 2'!O18)</f>
        <v>0</v>
      </c>
      <c r="O17" s="104">
        <f t="shared" si="1"/>
        <v>0</v>
      </c>
      <c r="P17" s="211">
        <f t="shared" si="2"/>
        <v>0</v>
      </c>
      <c r="Q17" s="82"/>
    </row>
    <row r="18" spans="1:17" ht="15" customHeight="1" x14ac:dyDescent="0.2">
      <c r="A18" s="89" t="str">
        <f>'Direct - Assignment'!B18</f>
        <v/>
      </c>
      <c r="B18" s="115"/>
      <c r="C18" s="132">
        <f>SUM('Direct - Assignment'!C18,'Direct Allocation (FTEs)'!D20,'Direct Allocation Method 1'!D19,'Direct Allocation Method 2'!D19)</f>
        <v>0</v>
      </c>
      <c r="D18" s="132">
        <f>SUM('Direct - Assignment'!D18,'Direct Allocation (FTEs)'!E20,'Direct Allocation Method 1'!E19,'Direct Allocation Method 2'!E19)</f>
        <v>0</v>
      </c>
      <c r="E18" s="132">
        <f>SUM('Direct - Assignment'!E18,'Direct Allocation (FTEs)'!F20,'Direct Allocation Method 1'!F19,'Direct Allocation Method 2'!F19)</f>
        <v>0</v>
      </c>
      <c r="F18" s="132">
        <f>SUM('Direct - Assignment'!F18,'Direct Allocation (FTEs)'!G20,'Direct Allocation Method 1'!G19,'Direct Allocation Method 2'!G19)</f>
        <v>0</v>
      </c>
      <c r="G18" s="132">
        <f>SUM('Direct - Assignment'!G18,'Direct Allocation (FTEs)'!H20,'Direct Allocation Method 1'!H19,'Direct Allocation Method 2'!H19)</f>
        <v>0</v>
      </c>
      <c r="H18" s="132">
        <f>SUM('Direct - Assignment'!H18,'Direct Allocation (FTEs)'!I20,'Direct Allocation Method 1'!I19,'Direct Allocation Method 2'!I19)</f>
        <v>0</v>
      </c>
      <c r="I18" s="132">
        <f>SUM('Direct - Assignment'!I18,'Direct Allocation (FTEs)'!J20,'Direct Allocation Method 1'!J19,'Direct Allocation Method 2'!J19)</f>
        <v>0</v>
      </c>
      <c r="J18" s="132">
        <f>SUM('Direct - Assignment'!J18,'Direct Allocation (FTEs)'!K20,'Direct Allocation Method 1'!K19,'Direct Allocation Method 2'!K19)</f>
        <v>0</v>
      </c>
      <c r="K18" s="132">
        <f>SUM('Direct - Assignment'!K18,'Direct Allocation (FTEs)'!L20,'Direct Allocation Method 1'!L19,'Direct Allocation Method 2'!L19)</f>
        <v>0</v>
      </c>
      <c r="L18" s="10">
        <f t="shared" si="0"/>
        <v>0</v>
      </c>
      <c r="M18" s="132">
        <f>SUM('Direct - Assignment'!M18,'Direct Allocation (FTEs)'!N20,'Direct Allocation Method 1'!N19,'Direct Allocation Method 2'!N19)</f>
        <v>0</v>
      </c>
      <c r="N18" s="132">
        <f>SUM('Direct - Assignment'!N18,'Direct Allocation (FTEs)'!O20,'Direct Allocation Method 1'!O19,'Direct Allocation Method 2'!O19)</f>
        <v>0</v>
      </c>
      <c r="O18" s="104">
        <f t="shared" si="1"/>
        <v>0</v>
      </c>
      <c r="P18" s="211">
        <f t="shared" si="2"/>
        <v>0</v>
      </c>
      <c r="Q18" s="82"/>
    </row>
    <row r="19" spans="1:17" ht="15" customHeight="1" x14ac:dyDescent="0.2">
      <c r="A19" s="89" t="str">
        <f>'Direct - Assignment'!B19</f>
        <v/>
      </c>
      <c r="B19" s="115"/>
      <c r="C19" s="132">
        <f>SUM('Direct - Assignment'!C19,'Direct Allocation (FTEs)'!D21,'Direct Allocation Method 1'!D20,'Direct Allocation Method 2'!D20)</f>
        <v>0</v>
      </c>
      <c r="D19" s="132">
        <f>SUM('Direct - Assignment'!D19,'Direct Allocation (FTEs)'!E21,'Direct Allocation Method 1'!E20,'Direct Allocation Method 2'!E20)</f>
        <v>0</v>
      </c>
      <c r="E19" s="132">
        <f>SUM('Direct - Assignment'!E19,'Direct Allocation (FTEs)'!F21,'Direct Allocation Method 1'!F20,'Direct Allocation Method 2'!F20)</f>
        <v>0</v>
      </c>
      <c r="F19" s="132">
        <f>SUM('Direct - Assignment'!F19,'Direct Allocation (FTEs)'!G21,'Direct Allocation Method 1'!G20,'Direct Allocation Method 2'!G20)</f>
        <v>0</v>
      </c>
      <c r="G19" s="132">
        <f>SUM('Direct - Assignment'!G19,'Direct Allocation (FTEs)'!H21,'Direct Allocation Method 1'!H20,'Direct Allocation Method 2'!H20)</f>
        <v>0</v>
      </c>
      <c r="H19" s="132">
        <f>SUM('Direct - Assignment'!H19,'Direct Allocation (FTEs)'!I21,'Direct Allocation Method 1'!I20,'Direct Allocation Method 2'!I20)</f>
        <v>0</v>
      </c>
      <c r="I19" s="132">
        <f>SUM('Direct - Assignment'!I19,'Direct Allocation (FTEs)'!J21,'Direct Allocation Method 1'!J20,'Direct Allocation Method 2'!J20)</f>
        <v>0</v>
      </c>
      <c r="J19" s="132">
        <f>SUM('Direct - Assignment'!J19,'Direct Allocation (FTEs)'!K21,'Direct Allocation Method 1'!K20,'Direct Allocation Method 2'!K20)</f>
        <v>0</v>
      </c>
      <c r="K19" s="132">
        <f>SUM('Direct - Assignment'!K19,'Direct Allocation (FTEs)'!L21,'Direct Allocation Method 1'!L20,'Direct Allocation Method 2'!L20)</f>
        <v>0</v>
      </c>
      <c r="L19" s="10">
        <f t="shared" si="0"/>
        <v>0</v>
      </c>
      <c r="M19" s="132">
        <f>SUM('Direct - Assignment'!M19,'Direct Allocation (FTEs)'!N21,'Direct Allocation Method 1'!N20,'Direct Allocation Method 2'!N20)</f>
        <v>0</v>
      </c>
      <c r="N19" s="132">
        <f>SUM('Direct - Assignment'!N19,'Direct Allocation (FTEs)'!O21,'Direct Allocation Method 1'!O20,'Direct Allocation Method 2'!O20)</f>
        <v>0</v>
      </c>
      <c r="O19" s="104">
        <f t="shared" si="1"/>
        <v>0</v>
      </c>
      <c r="P19" s="211">
        <f t="shared" si="2"/>
        <v>0</v>
      </c>
      <c r="Q19" s="82"/>
    </row>
    <row r="20" spans="1:17" ht="15" customHeight="1" x14ac:dyDescent="0.2">
      <c r="A20" s="89" t="str">
        <f>'Direct - Assignment'!B20</f>
        <v/>
      </c>
      <c r="B20" s="115"/>
      <c r="C20" s="132">
        <f>SUM('Direct - Assignment'!C20,'Direct Allocation (FTEs)'!D22,'Direct Allocation Method 1'!D21,'Direct Allocation Method 2'!D21)</f>
        <v>0</v>
      </c>
      <c r="D20" s="132">
        <f>SUM('Direct - Assignment'!D20,'Direct Allocation (FTEs)'!E22,'Direct Allocation Method 1'!E21,'Direct Allocation Method 2'!E21)</f>
        <v>0</v>
      </c>
      <c r="E20" s="132">
        <f>SUM('Direct - Assignment'!E20,'Direct Allocation (FTEs)'!F22,'Direct Allocation Method 1'!F21,'Direct Allocation Method 2'!F21)</f>
        <v>0</v>
      </c>
      <c r="F20" s="132">
        <f>SUM('Direct - Assignment'!F20,'Direct Allocation (FTEs)'!G22,'Direct Allocation Method 1'!G21,'Direct Allocation Method 2'!G21)</f>
        <v>0</v>
      </c>
      <c r="G20" s="132">
        <f>SUM('Direct - Assignment'!G20,'Direct Allocation (FTEs)'!H22,'Direct Allocation Method 1'!H21,'Direct Allocation Method 2'!H21)</f>
        <v>0</v>
      </c>
      <c r="H20" s="132">
        <f>SUM('Direct - Assignment'!H20,'Direct Allocation (FTEs)'!I22,'Direct Allocation Method 1'!I21,'Direct Allocation Method 2'!I21)</f>
        <v>0</v>
      </c>
      <c r="I20" s="132">
        <f>SUM('Direct - Assignment'!I20,'Direct Allocation (FTEs)'!J22,'Direct Allocation Method 1'!J21,'Direct Allocation Method 2'!J21)</f>
        <v>0</v>
      </c>
      <c r="J20" s="132">
        <f>SUM('Direct - Assignment'!J20,'Direct Allocation (FTEs)'!K22,'Direct Allocation Method 1'!K21,'Direct Allocation Method 2'!K21)</f>
        <v>0</v>
      </c>
      <c r="K20" s="132">
        <f>SUM('Direct - Assignment'!K20,'Direct Allocation (FTEs)'!L22,'Direct Allocation Method 1'!L21,'Direct Allocation Method 2'!L21)</f>
        <v>0</v>
      </c>
      <c r="L20" s="10">
        <f t="shared" si="0"/>
        <v>0</v>
      </c>
      <c r="M20" s="132">
        <f>SUM('Direct - Assignment'!M20,'Direct Allocation (FTEs)'!N22,'Direct Allocation Method 1'!N21,'Direct Allocation Method 2'!N21)</f>
        <v>0</v>
      </c>
      <c r="N20" s="132">
        <f>SUM('Direct - Assignment'!N20,'Direct Allocation (FTEs)'!O22,'Direct Allocation Method 1'!O21,'Direct Allocation Method 2'!O21)</f>
        <v>0</v>
      </c>
      <c r="O20" s="104">
        <f t="shared" si="1"/>
        <v>0</v>
      </c>
      <c r="P20" s="211">
        <f t="shared" si="2"/>
        <v>0</v>
      </c>
      <c r="Q20" s="82"/>
    </row>
    <row r="21" spans="1:17" ht="15" customHeight="1" x14ac:dyDescent="0.2">
      <c r="A21" s="89" t="str">
        <f>'Direct - Assignment'!B21</f>
        <v/>
      </c>
      <c r="B21" s="115"/>
      <c r="C21" s="132">
        <f>SUM('Direct - Assignment'!C21,'Direct Allocation (FTEs)'!D23,'Direct Allocation Method 1'!D22,'Direct Allocation Method 2'!D22)</f>
        <v>0</v>
      </c>
      <c r="D21" s="132">
        <f>SUM('Direct - Assignment'!D21,'Direct Allocation (FTEs)'!E23,'Direct Allocation Method 1'!E22,'Direct Allocation Method 2'!E22)</f>
        <v>0</v>
      </c>
      <c r="E21" s="132">
        <f>SUM('Direct - Assignment'!E21,'Direct Allocation (FTEs)'!F23,'Direct Allocation Method 1'!F22,'Direct Allocation Method 2'!F22)</f>
        <v>0</v>
      </c>
      <c r="F21" s="132">
        <f>SUM('Direct - Assignment'!F21,'Direct Allocation (FTEs)'!G23,'Direct Allocation Method 1'!G22,'Direct Allocation Method 2'!G22)</f>
        <v>0</v>
      </c>
      <c r="G21" s="132">
        <f>SUM('Direct - Assignment'!G21,'Direct Allocation (FTEs)'!H23,'Direct Allocation Method 1'!H22,'Direct Allocation Method 2'!H22)</f>
        <v>0</v>
      </c>
      <c r="H21" s="132">
        <f>SUM('Direct - Assignment'!H21,'Direct Allocation (FTEs)'!I23,'Direct Allocation Method 1'!I22,'Direct Allocation Method 2'!I22)</f>
        <v>0</v>
      </c>
      <c r="I21" s="132">
        <f>SUM('Direct - Assignment'!I21,'Direct Allocation (FTEs)'!J23,'Direct Allocation Method 1'!J22,'Direct Allocation Method 2'!J22)</f>
        <v>0</v>
      </c>
      <c r="J21" s="132">
        <f>SUM('Direct - Assignment'!J21,'Direct Allocation (FTEs)'!K23,'Direct Allocation Method 1'!K22,'Direct Allocation Method 2'!K22)</f>
        <v>0</v>
      </c>
      <c r="K21" s="132">
        <f>SUM('Direct - Assignment'!K21,'Direct Allocation (FTEs)'!L23,'Direct Allocation Method 1'!L22,'Direct Allocation Method 2'!L22)</f>
        <v>0</v>
      </c>
      <c r="L21" s="10">
        <f t="shared" si="0"/>
        <v>0</v>
      </c>
      <c r="M21" s="132">
        <f>SUM('Direct - Assignment'!M21,'Direct Allocation (FTEs)'!N23,'Direct Allocation Method 1'!N22,'Direct Allocation Method 2'!N22)</f>
        <v>0</v>
      </c>
      <c r="N21" s="132">
        <f>SUM('Direct - Assignment'!N21,'Direct Allocation (FTEs)'!O23,'Direct Allocation Method 1'!O22,'Direct Allocation Method 2'!O22)</f>
        <v>0</v>
      </c>
      <c r="O21" s="104">
        <f t="shared" si="1"/>
        <v>0</v>
      </c>
      <c r="P21" s="211">
        <f t="shared" si="2"/>
        <v>0</v>
      </c>
      <c r="Q21" s="82"/>
    </row>
    <row r="22" spans="1:17" ht="15" customHeight="1" x14ac:dyDescent="0.2">
      <c r="A22" s="90" t="str">
        <f>'Direct - Assignment'!B22</f>
        <v>Subtotal Revenue</v>
      </c>
      <c r="B22" s="115"/>
      <c r="C22" s="132">
        <f>SUM(C17:C21)</f>
        <v>0</v>
      </c>
      <c r="D22" s="132">
        <f t="shared" ref="D22:K22" si="4">SUM(D17:D21)</f>
        <v>0</v>
      </c>
      <c r="E22" s="132">
        <f t="shared" si="4"/>
        <v>0</v>
      </c>
      <c r="F22" s="132">
        <f t="shared" si="4"/>
        <v>0</v>
      </c>
      <c r="G22" s="132">
        <f t="shared" si="4"/>
        <v>0</v>
      </c>
      <c r="H22" s="132">
        <f t="shared" si="4"/>
        <v>0</v>
      </c>
      <c r="I22" s="132">
        <f t="shared" si="4"/>
        <v>0</v>
      </c>
      <c r="J22" s="132">
        <f t="shared" si="4"/>
        <v>0</v>
      </c>
      <c r="K22" s="132">
        <f t="shared" si="4"/>
        <v>0</v>
      </c>
      <c r="L22" s="10">
        <f t="shared" si="0"/>
        <v>0</v>
      </c>
      <c r="M22" s="132">
        <f>SUM(M17:M21)</f>
        <v>0</v>
      </c>
      <c r="N22" s="132">
        <f>SUM(N17:N21)</f>
        <v>0</v>
      </c>
      <c r="O22" s="104">
        <f t="shared" si="1"/>
        <v>0</v>
      </c>
      <c r="P22" s="211">
        <f t="shared" si="2"/>
        <v>0</v>
      </c>
      <c r="Q22" s="82"/>
    </row>
    <row r="23" spans="1:17" ht="15" customHeight="1" x14ac:dyDescent="0.2">
      <c r="A23" s="155" t="s">
        <v>4</v>
      </c>
      <c r="B23" s="99"/>
      <c r="C23" s="133">
        <f>+C15+C22</f>
        <v>0</v>
      </c>
      <c r="D23" s="133">
        <f t="shared" ref="D23:L23" si="5">+D15+D22</f>
        <v>0</v>
      </c>
      <c r="E23" s="133">
        <f t="shared" si="5"/>
        <v>0</v>
      </c>
      <c r="F23" s="133">
        <f t="shared" si="5"/>
        <v>0</v>
      </c>
      <c r="G23" s="133">
        <f t="shared" si="5"/>
        <v>0</v>
      </c>
      <c r="H23" s="133">
        <f t="shared" si="5"/>
        <v>0</v>
      </c>
      <c r="I23" s="133">
        <f t="shared" si="5"/>
        <v>0</v>
      </c>
      <c r="J23" s="133">
        <f t="shared" si="5"/>
        <v>0</v>
      </c>
      <c r="K23" s="133">
        <f t="shared" si="5"/>
        <v>0</v>
      </c>
      <c r="L23" s="11">
        <f t="shared" si="5"/>
        <v>0</v>
      </c>
      <c r="M23" s="133">
        <f t="shared" ref="M23:N23" si="6">+M15+M22</f>
        <v>0</v>
      </c>
      <c r="N23" s="133">
        <f t="shared" si="6"/>
        <v>0</v>
      </c>
      <c r="O23" s="105">
        <f>+O15+O22</f>
        <v>0</v>
      </c>
      <c r="P23" s="212">
        <f>+P15+P22</f>
        <v>0</v>
      </c>
      <c r="Q23" s="82"/>
    </row>
    <row r="24" spans="1:17" ht="15" customHeight="1" x14ac:dyDescent="0.2">
      <c r="A24" s="88"/>
      <c r="B24" s="88"/>
      <c r="C24" s="132"/>
      <c r="D24" s="132"/>
      <c r="E24" s="132"/>
      <c r="F24" s="132"/>
      <c r="G24" s="132"/>
      <c r="H24" s="132"/>
      <c r="I24" s="132"/>
      <c r="J24" s="132"/>
      <c r="K24" s="132"/>
      <c r="L24" s="10"/>
      <c r="M24" s="132"/>
      <c r="N24" s="132"/>
      <c r="O24" s="104"/>
      <c r="P24" s="211"/>
      <c r="Q24" s="82"/>
    </row>
    <row r="25" spans="1:17" ht="15" customHeight="1" x14ac:dyDescent="0.2">
      <c r="A25" s="91" t="s">
        <v>1</v>
      </c>
      <c r="B25" s="91"/>
      <c r="C25" s="132"/>
      <c r="D25" s="132"/>
      <c r="E25" s="132"/>
      <c r="F25" s="132"/>
      <c r="G25" s="132"/>
      <c r="H25" s="132"/>
      <c r="I25" s="132"/>
      <c r="J25" s="132"/>
      <c r="K25" s="132"/>
      <c r="L25" s="10"/>
      <c r="M25" s="132"/>
      <c r="N25" s="132"/>
      <c r="O25" s="104"/>
      <c r="P25" s="211"/>
      <c r="Q25" s="82"/>
    </row>
    <row r="26" spans="1:17" ht="15" customHeight="1" x14ac:dyDescent="0.2">
      <c r="A26" s="88" t="str">
        <f>'Direct - Assignment'!B26</f>
        <v>Personnel Expenses</v>
      </c>
      <c r="B26" s="88"/>
      <c r="C26" s="134"/>
      <c r="D26" s="134"/>
      <c r="E26" s="134"/>
      <c r="F26" s="134"/>
      <c r="G26" s="134"/>
      <c r="H26" s="134"/>
      <c r="I26" s="134"/>
      <c r="J26" s="134"/>
      <c r="K26" s="134"/>
      <c r="L26" s="12"/>
      <c r="M26" s="134"/>
      <c r="N26" s="134"/>
      <c r="O26" s="106"/>
      <c r="P26" s="213"/>
      <c r="Q26" s="82"/>
    </row>
    <row r="27" spans="1:17" ht="15" customHeight="1" x14ac:dyDescent="0.2">
      <c r="A27" s="89" t="str">
        <f>'Direct - Assignment'!B27</f>
        <v>Salaries</v>
      </c>
      <c r="B27" s="97"/>
      <c r="C27" s="132">
        <f>SUM('Direct - Assignment'!C27,'Direct Allocation (FTEs)'!D29,'Direct Allocation Method 1'!D28,'Direct Allocation Method 2'!D28)</f>
        <v>0</v>
      </c>
      <c r="D27" s="132">
        <f>SUM('Direct - Assignment'!D27,'Direct Allocation (FTEs)'!E29,'Direct Allocation Method 1'!E28,'Direct Allocation Method 2'!E28)</f>
        <v>0</v>
      </c>
      <c r="E27" s="132">
        <f>SUM('Direct - Assignment'!E27,'Direct Allocation (FTEs)'!F29,'Direct Allocation Method 1'!F28,'Direct Allocation Method 2'!F28)</f>
        <v>0</v>
      </c>
      <c r="F27" s="132">
        <f>SUM('Direct - Assignment'!F27,'Direct Allocation (FTEs)'!G29,'Direct Allocation Method 1'!G28,'Direct Allocation Method 2'!G28)</f>
        <v>0</v>
      </c>
      <c r="G27" s="132">
        <f>SUM('Direct - Assignment'!G27,'Direct Allocation (FTEs)'!H29,'Direct Allocation Method 1'!H28,'Direct Allocation Method 2'!H28)</f>
        <v>0</v>
      </c>
      <c r="H27" s="132">
        <f>SUM('Direct - Assignment'!H27,'Direct Allocation (FTEs)'!I29,'Direct Allocation Method 1'!I28,'Direct Allocation Method 2'!I28)</f>
        <v>0</v>
      </c>
      <c r="I27" s="132">
        <f>SUM('Direct - Assignment'!I27,'Direct Allocation (FTEs)'!J29,'Direct Allocation Method 1'!J28,'Direct Allocation Method 2'!J28)</f>
        <v>0</v>
      </c>
      <c r="J27" s="132">
        <f>SUM('Direct - Assignment'!J27,'Direct Allocation (FTEs)'!K29,'Direct Allocation Method 1'!K28,'Direct Allocation Method 2'!K28)</f>
        <v>0</v>
      </c>
      <c r="K27" s="132">
        <f>SUM('Direct - Assignment'!K27,'Direct Allocation (FTEs)'!L29,'Direct Allocation Method 1'!L28,'Direct Allocation Method 2'!L28)</f>
        <v>0</v>
      </c>
      <c r="L27" s="10">
        <f>SUM(C27:K27)</f>
        <v>0</v>
      </c>
      <c r="M27" s="132">
        <f>SUM('Direct - Assignment'!M27,'Direct Allocation (FTEs)'!N29,'Direct Allocation Method 1'!N28,'Direct Allocation Method 2'!N28)</f>
        <v>0</v>
      </c>
      <c r="N27" s="132">
        <f>SUM('Direct - Assignment'!N27,'Direct Allocation (FTEs)'!O29,'Direct Allocation Method 1'!O28,'Direct Allocation Method 2'!O28)</f>
        <v>0</v>
      </c>
      <c r="O27" s="104">
        <f>SUM(M27:N27)</f>
        <v>0</v>
      </c>
      <c r="P27" s="211">
        <f>+L27+O27</f>
        <v>0</v>
      </c>
      <c r="Q27" s="82"/>
    </row>
    <row r="28" spans="1:17" ht="15" customHeight="1" x14ac:dyDescent="0.2">
      <c r="A28" s="89" t="str">
        <f>'Direct - Assignment'!B28</f>
        <v>Payroll Taxes</v>
      </c>
      <c r="B28" s="97"/>
      <c r="C28" s="132">
        <f>SUM('Direct - Assignment'!C28,'Direct Allocation (FTEs)'!D30,'Direct Allocation Method 1'!D29,'Direct Allocation Method 2'!D29)</f>
        <v>0</v>
      </c>
      <c r="D28" s="132">
        <f>SUM('Direct - Assignment'!D28,'Direct Allocation (FTEs)'!E30,'Direct Allocation Method 1'!E29,'Direct Allocation Method 2'!E29)</f>
        <v>0</v>
      </c>
      <c r="E28" s="132">
        <f>SUM('Direct - Assignment'!E28,'Direct Allocation (FTEs)'!F30,'Direct Allocation Method 1'!F29,'Direct Allocation Method 2'!F29)</f>
        <v>0</v>
      </c>
      <c r="F28" s="132">
        <f>SUM('Direct - Assignment'!F28,'Direct Allocation (FTEs)'!G30,'Direct Allocation Method 1'!G29,'Direct Allocation Method 2'!G29)</f>
        <v>0</v>
      </c>
      <c r="G28" s="132">
        <f>SUM('Direct - Assignment'!G28,'Direct Allocation (FTEs)'!H30,'Direct Allocation Method 1'!H29,'Direct Allocation Method 2'!H29)</f>
        <v>0</v>
      </c>
      <c r="H28" s="132">
        <f>SUM('Direct - Assignment'!H28,'Direct Allocation (FTEs)'!I30,'Direct Allocation Method 1'!I29,'Direct Allocation Method 2'!I29)</f>
        <v>0</v>
      </c>
      <c r="I28" s="132">
        <f>SUM('Direct - Assignment'!I28,'Direct Allocation (FTEs)'!J30,'Direct Allocation Method 1'!J29,'Direct Allocation Method 2'!J29)</f>
        <v>0</v>
      </c>
      <c r="J28" s="132">
        <f>SUM('Direct - Assignment'!J28,'Direct Allocation (FTEs)'!K30,'Direct Allocation Method 1'!K29,'Direct Allocation Method 2'!K29)</f>
        <v>0</v>
      </c>
      <c r="K28" s="132">
        <f>SUM('Direct - Assignment'!K28,'Direct Allocation (FTEs)'!L30,'Direct Allocation Method 1'!L29,'Direct Allocation Method 2'!L29)</f>
        <v>0</v>
      </c>
      <c r="L28" s="10">
        <f t="shared" ref="L28:L30" si="7">SUM(C28:K28)</f>
        <v>0</v>
      </c>
      <c r="M28" s="132">
        <f>SUM('Direct - Assignment'!M28,'Direct Allocation (FTEs)'!N30,'Direct Allocation Method 1'!N29,'Direct Allocation Method 2'!N29)</f>
        <v>0</v>
      </c>
      <c r="N28" s="132">
        <f>SUM('Direct - Assignment'!N28,'Direct Allocation (FTEs)'!O30,'Direct Allocation Method 1'!O29,'Direct Allocation Method 2'!O29)</f>
        <v>0</v>
      </c>
      <c r="O28" s="104">
        <f t="shared" ref="O28:O51" si="8">SUM(M28:N28)</f>
        <v>0</v>
      </c>
      <c r="P28" s="211">
        <f t="shared" ref="P28:P51" si="9">+L28+O28</f>
        <v>0</v>
      </c>
      <c r="Q28" s="82"/>
    </row>
    <row r="29" spans="1:17" ht="15" customHeight="1" x14ac:dyDescent="0.2">
      <c r="A29" s="89" t="str">
        <f>'Direct - Assignment'!B29</f>
        <v>Retirement</v>
      </c>
      <c r="B29" s="97"/>
      <c r="C29" s="132">
        <f>SUM('Direct - Assignment'!C29,'Direct Allocation (FTEs)'!D31,'Direct Allocation Method 1'!D30,'Direct Allocation Method 2'!D30)</f>
        <v>0</v>
      </c>
      <c r="D29" s="132">
        <f>SUM('Direct - Assignment'!D29,'Direct Allocation (FTEs)'!E31,'Direct Allocation Method 1'!E30,'Direct Allocation Method 2'!E30)</f>
        <v>0</v>
      </c>
      <c r="E29" s="132">
        <f>SUM('Direct - Assignment'!E29,'Direct Allocation (FTEs)'!F31,'Direct Allocation Method 1'!F30,'Direct Allocation Method 2'!F30)</f>
        <v>0</v>
      </c>
      <c r="F29" s="132">
        <f>SUM('Direct - Assignment'!F29,'Direct Allocation (FTEs)'!G31,'Direct Allocation Method 1'!G30,'Direct Allocation Method 2'!G30)</f>
        <v>0</v>
      </c>
      <c r="G29" s="132">
        <f>SUM('Direct - Assignment'!G29,'Direct Allocation (FTEs)'!H31,'Direct Allocation Method 1'!H30,'Direct Allocation Method 2'!H30)</f>
        <v>0</v>
      </c>
      <c r="H29" s="132">
        <f>SUM('Direct - Assignment'!H29,'Direct Allocation (FTEs)'!I31,'Direct Allocation Method 1'!I30,'Direct Allocation Method 2'!I30)</f>
        <v>0</v>
      </c>
      <c r="I29" s="132">
        <f>SUM('Direct - Assignment'!I29,'Direct Allocation (FTEs)'!J31,'Direct Allocation Method 1'!J30,'Direct Allocation Method 2'!J30)</f>
        <v>0</v>
      </c>
      <c r="J29" s="132">
        <f>SUM('Direct - Assignment'!J29,'Direct Allocation (FTEs)'!K31,'Direct Allocation Method 1'!K30,'Direct Allocation Method 2'!K30)</f>
        <v>0</v>
      </c>
      <c r="K29" s="132">
        <f>SUM('Direct - Assignment'!K29,'Direct Allocation (FTEs)'!L31,'Direct Allocation Method 1'!L30,'Direct Allocation Method 2'!L30)</f>
        <v>0</v>
      </c>
      <c r="L29" s="10">
        <f t="shared" si="7"/>
        <v>0</v>
      </c>
      <c r="M29" s="132">
        <f>SUM('Direct - Assignment'!M29,'Direct Allocation (FTEs)'!N31,'Direct Allocation Method 1'!N30,'Direct Allocation Method 2'!N30)</f>
        <v>0</v>
      </c>
      <c r="N29" s="132">
        <f>SUM('Direct - Assignment'!N29,'Direct Allocation (FTEs)'!O31,'Direct Allocation Method 1'!O30,'Direct Allocation Method 2'!O30)</f>
        <v>0</v>
      </c>
      <c r="O29" s="104">
        <f t="shared" si="8"/>
        <v>0</v>
      </c>
      <c r="P29" s="211">
        <f t="shared" si="9"/>
        <v>0</v>
      </c>
      <c r="Q29" s="82"/>
    </row>
    <row r="30" spans="1:17" ht="15" customHeight="1" x14ac:dyDescent="0.2">
      <c r="A30" s="89" t="str">
        <f>'Direct - Assignment'!B30</f>
        <v>Benefits</v>
      </c>
      <c r="B30" s="97"/>
      <c r="C30" s="132">
        <f>SUM('Direct - Assignment'!C30,'Direct Allocation (FTEs)'!D32,'Direct Allocation Method 1'!D31,'Direct Allocation Method 2'!D31)</f>
        <v>0</v>
      </c>
      <c r="D30" s="132">
        <f>SUM('Direct - Assignment'!D30,'Direct Allocation (FTEs)'!E32,'Direct Allocation Method 1'!E31,'Direct Allocation Method 2'!E31)</f>
        <v>0</v>
      </c>
      <c r="E30" s="132">
        <f>SUM('Direct - Assignment'!E30,'Direct Allocation (FTEs)'!F32,'Direct Allocation Method 1'!F31,'Direct Allocation Method 2'!F31)</f>
        <v>0</v>
      </c>
      <c r="F30" s="132">
        <f>SUM('Direct - Assignment'!F30,'Direct Allocation (FTEs)'!G32,'Direct Allocation Method 1'!G31,'Direct Allocation Method 2'!G31)</f>
        <v>0</v>
      </c>
      <c r="G30" s="132">
        <f>SUM('Direct - Assignment'!G30,'Direct Allocation (FTEs)'!H32,'Direct Allocation Method 1'!H31,'Direct Allocation Method 2'!H31)</f>
        <v>0</v>
      </c>
      <c r="H30" s="132">
        <f>SUM('Direct - Assignment'!H30,'Direct Allocation (FTEs)'!I32,'Direct Allocation Method 1'!I31,'Direct Allocation Method 2'!I31)</f>
        <v>0</v>
      </c>
      <c r="I30" s="132">
        <f>SUM('Direct - Assignment'!I30,'Direct Allocation (FTEs)'!J32,'Direct Allocation Method 1'!J31,'Direct Allocation Method 2'!J31)</f>
        <v>0</v>
      </c>
      <c r="J30" s="132">
        <f>SUM('Direct - Assignment'!J30,'Direct Allocation (FTEs)'!K32,'Direct Allocation Method 1'!K31,'Direct Allocation Method 2'!K31)</f>
        <v>0</v>
      </c>
      <c r="K30" s="132">
        <f>SUM('Direct - Assignment'!K30,'Direct Allocation (FTEs)'!L32,'Direct Allocation Method 1'!L31,'Direct Allocation Method 2'!L31)</f>
        <v>0</v>
      </c>
      <c r="L30" s="10">
        <f t="shared" si="7"/>
        <v>0</v>
      </c>
      <c r="M30" s="132">
        <f>SUM('Direct - Assignment'!M30,'Direct Allocation (FTEs)'!N32,'Direct Allocation Method 1'!N31,'Direct Allocation Method 2'!N31)</f>
        <v>0</v>
      </c>
      <c r="N30" s="132">
        <f>SUM('Direct - Assignment'!N30,'Direct Allocation (FTEs)'!O32,'Direct Allocation Method 1'!O31,'Direct Allocation Method 2'!O31)</f>
        <v>0</v>
      </c>
      <c r="O30" s="104">
        <f t="shared" si="8"/>
        <v>0</v>
      </c>
      <c r="P30" s="211">
        <f t="shared" si="9"/>
        <v>0</v>
      </c>
      <c r="Q30" s="82"/>
    </row>
    <row r="31" spans="1:17" ht="15" customHeight="1" x14ac:dyDescent="0.2">
      <c r="A31" s="88" t="str">
        <f>'Direct - Assignment'!B31</f>
        <v/>
      </c>
      <c r="B31" s="98"/>
      <c r="C31" s="132">
        <f>SUM('Direct - Assignment'!C31,'Direct Allocation (FTEs)'!D33,'Direct Allocation Method 1'!D32,'Direct Allocation Method 2'!D32)</f>
        <v>0</v>
      </c>
      <c r="D31" s="132">
        <f>SUM('Direct - Assignment'!D31,'Direct Allocation (FTEs)'!E33,'Direct Allocation Method 1'!E32,'Direct Allocation Method 2'!E32)</f>
        <v>0</v>
      </c>
      <c r="E31" s="132">
        <f>SUM('Direct - Assignment'!E31,'Direct Allocation (FTEs)'!F33,'Direct Allocation Method 1'!F32,'Direct Allocation Method 2'!F32)</f>
        <v>0</v>
      </c>
      <c r="F31" s="132">
        <f>SUM('Direct - Assignment'!F31,'Direct Allocation (FTEs)'!G33,'Direct Allocation Method 1'!G32,'Direct Allocation Method 2'!G32)</f>
        <v>0</v>
      </c>
      <c r="G31" s="132">
        <f>SUM('Direct - Assignment'!G31,'Direct Allocation (FTEs)'!H33,'Direct Allocation Method 1'!H32,'Direct Allocation Method 2'!H32)</f>
        <v>0</v>
      </c>
      <c r="H31" s="132">
        <f>SUM('Direct - Assignment'!H31,'Direct Allocation (FTEs)'!I33,'Direct Allocation Method 1'!I32,'Direct Allocation Method 2'!I32)</f>
        <v>0</v>
      </c>
      <c r="I31" s="132">
        <f>SUM('Direct - Assignment'!I31,'Direct Allocation (FTEs)'!J33,'Direct Allocation Method 1'!J32,'Direct Allocation Method 2'!J32)</f>
        <v>0</v>
      </c>
      <c r="J31" s="132">
        <f>SUM('Direct - Assignment'!J31,'Direct Allocation (FTEs)'!K33,'Direct Allocation Method 1'!K32,'Direct Allocation Method 2'!K32)</f>
        <v>0</v>
      </c>
      <c r="K31" s="132">
        <f>SUM('Direct - Assignment'!K31,'Direct Allocation (FTEs)'!L33,'Direct Allocation Method 1'!L32,'Direct Allocation Method 2'!L32)</f>
        <v>0</v>
      </c>
      <c r="L31" s="10">
        <f t="shared" ref="L31" si="10">SUM(C31:K31)</f>
        <v>0</v>
      </c>
      <c r="M31" s="132">
        <f>SUM('Direct - Assignment'!M31,'Direct Allocation (FTEs)'!N33,'Direct Allocation Method 1'!N32,'Direct Allocation Method 2'!N32)</f>
        <v>0</v>
      </c>
      <c r="N31" s="132">
        <f>SUM('Direct - Assignment'!N31,'Direct Allocation (FTEs)'!O33,'Direct Allocation Method 1'!O32,'Direct Allocation Method 2'!O32)</f>
        <v>0</v>
      </c>
      <c r="O31" s="104">
        <f t="shared" ref="O31" si="11">SUM(M31:N31)</f>
        <v>0</v>
      </c>
      <c r="P31" s="211">
        <f t="shared" ref="P31" si="12">+L31+O31</f>
        <v>0</v>
      </c>
      <c r="Q31" s="82"/>
    </row>
    <row r="32" spans="1:17" ht="15" customHeight="1" x14ac:dyDescent="0.2">
      <c r="A32" s="387" t="str">
        <f>'Direct - Assignment'!B32</f>
        <v/>
      </c>
      <c r="B32" s="116"/>
      <c r="C32" s="132">
        <f>SUM('Direct - Assignment'!C32,'Direct Allocation (FTEs)'!D34,'Direct Allocation Method 1'!D33,'Direct Allocation Method 2'!D33)</f>
        <v>0</v>
      </c>
      <c r="D32" s="132">
        <f>SUM('Direct - Assignment'!D32,'Direct Allocation (FTEs)'!E34,'Direct Allocation Method 1'!E33,'Direct Allocation Method 2'!E33)</f>
        <v>0</v>
      </c>
      <c r="E32" s="132">
        <f>SUM('Direct - Assignment'!E32,'Direct Allocation (FTEs)'!F34,'Direct Allocation Method 1'!F33,'Direct Allocation Method 2'!F33)</f>
        <v>0</v>
      </c>
      <c r="F32" s="132">
        <f>SUM('Direct - Assignment'!F32,'Direct Allocation (FTEs)'!G34,'Direct Allocation Method 1'!G33,'Direct Allocation Method 2'!G33)</f>
        <v>0</v>
      </c>
      <c r="G32" s="132">
        <f>SUM('Direct - Assignment'!G32,'Direct Allocation (FTEs)'!H34,'Direct Allocation Method 1'!H33,'Direct Allocation Method 2'!H33)</f>
        <v>0</v>
      </c>
      <c r="H32" s="132">
        <f>SUM('Direct - Assignment'!H32,'Direct Allocation (FTEs)'!I34,'Direct Allocation Method 1'!I33,'Direct Allocation Method 2'!I33)</f>
        <v>0</v>
      </c>
      <c r="I32" s="132">
        <f>SUM('Direct - Assignment'!I32,'Direct Allocation (FTEs)'!J34,'Direct Allocation Method 1'!J33,'Direct Allocation Method 2'!J33)</f>
        <v>0</v>
      </c>
      <c r="J32" s="132">
        <f>SUM('Direct - Assignment'!J32,'Direct Allocation (FTEs)'!K34,'Direct Allocation Method 1'!K33,'Direct Allocation Method 2'!K33)</f>
        <v>0</v>
      </c>
      <c r="K32" s="132">
        <f>SUM('Direct - Assignment'!K32,'Direct Allocation (FTEs)'!L34,'Direct Allocation Method 1'!L33,'Direct Allocation Method 2'!L33)</f>
        <v>0</v>
      </c>
      <c r="L32" s="10">
        <f t="shared" ref="L32:L35" si="13">SUM(C32:K32)</f>
        <v>0</v>
      </c>
      <c r="M32" s="132">
        <f>SUM('Direct - Assignment'!M32,'Direct Allocation (FTEs)'!N34,'Direct Allocation Method 1'!N33,'Direct Allocation Method 2'!N33)</f>
        <v>0</v>
      </c>
      <c r="N32" s="132">
        <f>SUM('Direct - Assignment'!N32,'Direct Allocation (FTEs)'!O34,'Direct Allocation Method 1'!O33,'Direct Allocation Method 2'!O33)</f>
        <v>0</v>
      </c>
      <c r="O32" s="104">
        <f t="shared" si="8"/>
        <v>0</v>
      </c>
      <c r="P32" s="211">
        <f t="shared" si="9"/>
        <v>0</v>
      </c>
      <c r="Q32" s="82"/>
    </row>
    <row r="33" spans="1:17" ht="15" customHeight="1" x14ac:dyDescent="0.2">
      <c r="A33" s="387" t="str">
        <f>'Direct - Assignment'!B33</f>
        <v/>
      </c>
      <c r="B33" s="116"/>
      <c r="C33" s="132">
        <f>SUM('Direct - Assignment'!C33,'Direct Allocation (FTEs)'!D35,'Direct Allocation Method 1'!D34,'Direct Allocation Method 2'!D34)</f>
        <v>0</v>
      </c>
      <c r="D33" s="132">
        <f>SUM('Direct - Assignment'!D33,'Direct Allocation (FTEs)'!E35,'Direct Allocation Method 1'!E34,'Direct Allocation Method 2'!E34)</f>
        <v>0</v>
      </c>
      <c r="E33" s="132">
        <f>SUM('Direct - Assignment'!E33,'Direct Allocation (FTEs)'!F35,'Direct Allocation Method 1'!F34,'Direct Allocation Method 2'!F34)</f>
        <v>0</v>
      </c>
      <c r="F33" s="132">
        <f>SUM('Direct - Assignment'!F33,'Direct Allocation (FTEs)'!G35,'Direct Allocation Method 1'!G34,'Direct Allocation Method 2'!G34)</f>
        <v>0</v>
      </c>
      <c r="G33" s="132">
        <f>SUM('Direct - Assignment'!G33,'Direct Allocation (FTEs)'!H35,'Direct Allocation Method 1'!H34,'Direct Allocation Method 2'!H34)</f>
        <v>0</v>
      </c>
      <c r="H33" s="132">
        <f>SUM('Direct - Assignment'!H33,'Direct Allocation (FTEs)'!I35,'Direct Allocation Method 1'!I34,'Direct Allocation Method 2'!I34)</f>
        <v>0</v>
      </c>
      <c r="I33" s="132">
        <f>SUM('Direct - Assignment'!I33,'Direct Allocation (FTEs)'!J35,'Direct Allocation Method 1'!J34,'Direct Allocation Method 2'!J34)</f>
        <v>0</v>
      </c>
      <c r="J33" s="132">
        <f>SUM('Direct - Assignment'!J33,'Direct Allocation (FTEs)'!K35,'Direct Allocation Method 1'!K34,'Direct Allocation Method 2'!K34)</f>
        <v>0</v>
      </c>
      <c r="K33" s="132">
        <f>SUM('Direct - Assignment'!K33,'Direct Allocation (FTEs)'!L35,'Direct Allocation Method 1'!L34,'Direct Allocation Method 2'!L34)</f>
        <v>0</v>
      </c>
      <c r="L33" s="10">
        <f t="shared" si="13"/>
        <v>0</v>
      </c>
      <c r="M33" s="132">
        <f>SUM('Direct - Assignment'!M33,'Direct Allocation (FTEs)'!N35,'Direct Allocation Method 1'!N34,'Direct Allocation Method 2'!N34)</f>
        <v>0</v>
      </c>
      <c r="N33" s="132">
        <f>SUM('Direct - Assignment'!N33,'Direct Allocation (FTEs)'!O35,'Direct Allocation Method 1'!O34,'Direct Allocation Method 2'!O34)</f>
        <v>0</v>
      </c>
      <c r="O33" s="104">
        <f t="shared" si="8"/>
        <v>0</v>
      </c>
      <c r="P33" s="211">
        <f t="shared" si="9"/>
        <v>0</v>
      </c>
      <c r="Q33" s="82"/>
    </row>
    <row r="34" spans="1:17" ht="15" customHeight="1" x14ac:dyDescent="0.2">
      <c r="A34" s="387" t="str">
        <f>'Direct - Assignment'!B34</f>
        <v/>
      </c>
      <c r="B34" s="116"/>
      <c r="C34" s="132">
        <f>SUM('Direct - Assignment'!C34,'Direct Allocation (FTEs)'!D36,'Direct Allocation Method 1'!D35,'Direct Allocation Method 2'!D35)</f>
        <v>0</v>
      </c>
      <c r="D34" s="132">
        <f>SUM('Direct - Assignment'!D34,'Direct Allocation (FTEs)'!E36,'Direct Allocation Method 1'!E35,'Direct Allocation Method 2'!E35)</f>
        <v>0</v>
      </c>
      <c r="E34" s="132">
        <f>SUM('Direct - Assignment'!E34,'Direct Allocation (FTEs)'!F36,'Direct Allocation Method 1'!F35,'Direct Allocation Method 2'!F35)</f>
        <v>0</v>
      </c>
      <c r="F34" s="132">
        <f>SUM('Direct - Assignment'!F34,'Direct Allocation (FTEs)'!G36,'Direct Allocation Method 1'!G35,'Direct Allocation Method 2'!G35)</f>
        <v>0</v>
      </c>
      <c r="G34" s="132">
        <f>SUM('Direct - Assignment'!G34,'Direct Allocation (FTEs)'!H36,'Direct Allocation Method 1'!H35,'Direct Allocation Method 2'!H35)</f>
        <v>0</v>
      </c>
      <c r="H34" s="132">
        <f>SUM('Direct - Assignment'!H34,'Direct Allocation (FTEs)'!I36,'Direct Allocation Method 1'!I35,'Direct Allocation Method 2'!I35)</f>
        <v>0</v>
      </c>
      <c r="I34" s="132">
        <f>SUM('Direct - Assignment'!I34,'Direct Allocation (FTEs)'!J36,'Direct Allocation Method 1'!J35,'Direct Allocation Method 2'!J35)</f>
        <v>0</v>
      </c>
      <c r="J34" s="132">
        <f>SUM('Direct - Assignment'!J34,'Direct Allocation (FTEs)'!K36,'Direct Allocation Method 1'!K35,'Direct Allocation Method 2'!K35)</f>
        <v>0</v>
      </c>
      <c r="K34" s="132">
        <f>SUM('Direct - Assignment'!K34,'Direct Allocation (FTEs)'!L36,'Direct Allocation Method 1'!L35,'Direct Allocation Method 2'!L35)</f>
        <v>0</v>
      </c>
      <c r="L34" s="10">
        <f t="shared" si="13"/>
        <v>0</v>
      </c>
      <c r="M34" s="132">
        <f>SUM('Direct - Assignment'!M34,'Direct Allocation (FTEs)'!N36,'Direct Allocation Method 1'!N35,'Direct Allocation Method 2'!N35)</f>
        <v>0</v>
      </c>
      <c r="N34" s="132">
        <f>SUM('Direct - Assignment'!N34,'Direct Allocation (FTEs)'!O36,'Direct Allocation Method 1'!O35,'Direct Allocation Method 2'!O35)</f>
        <v>0</v>
      </c>
      <c r="O34" s="104">
        <f t="shared" si="8"/>
        <v>0</v>
      </c>
      <c r="P34" s="211">
        <f t="shared" si="9"/>
        <v>0</v>
      </c>
      <c r="Q34" s="82"/>
    </row>
    <row r="35" spans="1:17" ht="15" customHeight="1" x14ac:dyDescent="0.2">
      <c r="A35" s="88" t="str">
        <f>'Direct - Assignment'!B35</f>
        <v/>
      </c>
      <c r="B35" s="100"/>
      <c r="C35" s="132">
        <f>SUM('Direct - Assignment'!C35,'Direct Allocation (FTEs)'!D37,'Direct Allocation Method 1'!D36,'Direct Allocation Method 2'!D36)</f>
        <v>0</v>
      </c>
      <c r="D35" s="132">
        <f>SUM('Direct - Assignment'!D35,'Direct Allocation (FTEs)'!E37,'Direct Allocation Method 1'!E36,'Direct Allocation Method 2'!E36)</f>
        <v>0</v>
      </c>
      <c r="E35" s="132">
        <f>SUM('Direct - Assignment'!E35,'Direct Allocation (FTEs)'!F37,'Direct Allocation Method 1'!F36,'Direct Allocation Method 2'!F36)</f>
        <v>0</v>
      </c>
      <c r="F35" s="132">
        <f>SUM('Direct - Assignment'!F35,'Direct Allocation (FTEs)'!G37,'Direct Allocation Method 1'!G36,'Direct Allocation Method 2'!G36)</f>
        <v>0</v>
      </c>
      <c r="G35" s="132">
        <f>SUM('Direct - Assignment'!G35,'Direct Allocation (FTEs)'!H37,'Direct Allocation Method 1'!H36,'Direct Allocation Method 2'!H36)</f>
        <v>0</v>
      </c>
      <c r="H35" s="132">
        <f>SUM('Direct - Assignment'!H35,'Direct Allocation (FTEs)'!I37,'Direct Allocation Method 1'!I36,'Direct Allocation Method 2'!I36)</f>
        <v>0</v>
      </c>
      <c r="I35" s="132">
        <f>SUM('Direct - Assignment'!I35,'Direct Allocation (FTEs)'!J37,'Direct Allocation Method 1'!J36,'Direct Allocation Method 2'!J36)</f>
        <v>0</v>
      </c>
      <c r="J35" s="132">
        <f>SUM('Direct - Assignment'!J35,'Direct Allocation (FTEs)'!K37,'Direct Allocation Method 1'!K36,'Direct Allocation Method 2'!K36)</f>
        <v>0</v>
      </c>
      <c r="K35" s="132">
        <f>SUM('Direct - Assignment'!K35,'Direct Allocation (FTEs)'!L37,'Direct Allocation Method 1'!L36,'Direct Allocation Method 2'!L36)</f>
        <v>0</v>
      </c>
      <c r="L35" s="10">
        <f t="shared" si="13"/>
        <v>0</v>
      </c>
      <c r="M35" s="132">
        <f>SUM('Direct - Assignment'!M35,'Direct Allocation (FTEs)'!N37,'Direct Allocation Method 1'!N36,'Direct Allocation Method 2'!N36)</f>
        <v>0</v>
      </c>
      <c r="N35" s="132">
        <f>SUM('Direct - Assignment'!N35,'Direct Allocation (FTEs)'!O37,'Direct Allocation Method 1'!O36,'Direct Allocation Method 2'!O36)</f>
        <v>0</v>
      </c>
      <c r="O35" s="104">
        <f t="shared" ref="O35" si="14">SUM(M35:N35)</f>
        <v>0</v>
      </c>
      <c r="P35" s="211">
        <f t="shared" ref="P35" si="15">+L35+O35</f>
        <v>0</v>
      </c>
      <c r="Q35" s="82"/>
    </row>
    <row r="36" spans="1:17" ht="15" customHeight="1" x14ac:dyDescent="0.2">
      <c r="A36" s="387" t="str">
        <f>'Direct - Assignment'!B36</f>
        <v/>
      </c>
      <c r="B36" s="116"/>
      <c r="C36" s="132">
        <f>SUM('Direct - Assignment'!C36,'Direct Allocation (FTEs)'!D38,'Direct Allocation Method 1'!D37,'Direct Allocation Method 2'!D37)</f>
        <v>0</v>
      </c>
      <c r="D36" s="132">
        <f>SUM('Direct - Assignment'!D36,'Direct Allocation (FTEs)'!E38,'Direct Allocation Method 1'!E37,'Direct Allocation Method 2'!E37)</f>
        <v>0</v>
      </c>
      <c r="E36" s="132">
        <f>SUM('Direct - Assignment'!E36,'Direct Allocation (FTEs)'!F38,'Direct Allocation Method 1'!F37,'Direct Allocation Method 2'!F37)</f>
        <v>0</v>
      </c>
      <c r="F36" s="132">
        <f>SUM('Direct - Assignment'!F36,'Direct Allocation (FTEs)'!G38,'Direct Allocation Method 1'!G37,'Direct Allocation Method 2'!G37)</f>
        <v>0</v>
      </c>
      <c r="G36" s="132">
        <f>SUM('Direct - Assignment'!G36,'Direct Allocation (FTEs)'!H38,'Direct Allocation Method 1'!H37,'Direct Allocation Method 2'!H37)</f>
        <v>0</v>
      </c>
      <c r="H36" s="132">
        <f>SUM('Direct - Assignment'!H36,'Direct Allocation (FTEs)'!I38,'Direct Allocation Method 1'!I37,'Direct Allocation Method 2'!I37)</f>
        <v>0</v>
      </c>
      <c r="I36" s="132">
        <f>SUM('Direct - Assignment'!I36,'Direct Allocation (FTEs)'!J38,'Direct Allocation Method 1'!J37,'Direct Allocation Method 2'!J37)</f>
        <v>0</v>
      </c>
      <c r="J36" s="132">
        <f>SUM('Direct - Assignment'!J36,'Direct Allocation (FTEs)'!K38,'Direct Allocation Method 1'!K37,'Direct Allocation Method 2'!K37)</f>
        <v>0</v>
      </c>
      <c r="K36" s="132">
        <f>SUM('Direct - Assignment'!K36,'Direct Allocation (FTEs)'!L38,'Direct Allocation Method 1'!L37,'Direct Allocation Method 2'!L37)</f>
        <v>0</v>
      </c>
      <c r="L36" s="10">
        <f t="shared" ref="L36:L39" si="16">SUM(C36:K36)</f>
        <v>0</v>
      </c>
      <c r="M36" s="132">
        <f>SUM('Direct - Assignment'!M36,'Direct Allocation (FTEs)'!N38,'Direct Allocation Method 1'!N37,'Direct Allocation Method 2'!N37)</f>
        <v>0</v>
      </c>
      <c r="N36" s="132">
        <f>SUM('Direct - Assignment'!N36,'Direct Allocation (FTEs)'!O38,'Direct Allocation Method 1'!O37,'Direct Allocation Method 2'!O37)</f>
        <v>0</v>
      </c>
      <c r="O36" s="104">
        <f t="shared" si="8"/>
        <v>0</v>
      </c>
      <c r="P36" s="211">
        <f t="shared" si="9"/>
        <v>0</v>
      </c>
      <c r="Q36" s="82"/>
    </row>
    <row r="37" spans="1:17" ht="15" customHeight="1" x14ac:dyDescent="0.2">
      <c r="A37" s="387" t="str">
        <f>'Direct - Assignment'!B37</f>
        <v/>
      </c>
      <c r="B37" s="116"/>
      <c r="C37" s="132">
        <f>SUM('Direct - Assignment'!C37,'Direct Allocation (FTEs)'!D39,'Direct Allocation Method 1'!D38,'Direct Allocation Method 2'!D38)</f>
        <v>0</v>
      </c>
      <c r="D37" s="132">
        <f>SUM('Direct - Assignment'!D37,'Direct Allocation (FTEs)'!E39,'Direct Allocation Method 1'!E38,'Direct Allocation Method 2'!E38)</f>
        <v>0</v>
      </c>
      <c r="E37" s="132">
        <f>SUM('Direct - Assignment'!E37,'Direct Allocation (FTEs)'!F39,'Direct Allocation Method 1'!F38,'Direct Allocation Method 2'!F38)</f>
        <v>0</v>
      </c>
      <c r="F37" s="132">
        <f>SUM('Direct - Assignment'!F37,'Direct Allocation (FTEs)'!G39,'Direct Allocation Method 1'!G38,'Direct Allocation Method 2'!G38)</f>
        <v>0</v>
      </c>
      <c r="G37" s="132">
        <f>SUM('Direct - Assignment'!G37,'Direct Allocation (FTEs)'!H39,'Direct Allocation Method 1'!H38,'Direct Allocation Method 2'!H38)</f>
        <v>0</v>
      </c>
      <c r="H37" s="132">
        <f>SUM('Direct - Assignment'!H37,'Direct Allocation (FTEs)'!I39,'Direct Allocation Method 1'!I38,'Direct Allocation Method 2'!I38)</f>
        <v>0</v>
      </c>
      <c r="I37" s="132">
        <f>SUM('Direct - Assignment'!I37,'Direct Allocation (FTEs)'!J39,'Direct Allocation Method 1'!J38,'Direct Allocation Method 2'!J38)</f>
        <v>0</v>
      </c>
      <c r="J37" s="132">
        <f>SUM('Direct - Assignment'!J37,'Direct Allocation (FTEs)'!K39,'Direct Allocation Method 1'!K38,'Direct Allocation Method 2'!K38)</f>
        <v>0</v>
      </c>
      <c r="K37" s="132">
        <f>SUM('Direct - Assignment'!K37,'Direct Allocation (FTEs)'!L39,'Direct Allocation Method 1'!L38,'Direct Allocation Method 2'!L38)</f>
        <v>0</v>
      </c>
      <c r="L37" s="10">
        <f t="shared" si="16"/>
        <v>0</v>
      </c>
      <c r="M37" s="132">
        <f>SUM('Direct - Assignment'!M37,'Direct Allocation (FTEs)'!N39,'Direct Allocation Method 1'!N38,'Direct Allocation Method 2'!N38)</f>
        <v>0</v>
      </c>
      <c r="N37" s="132">
        <f>SUM('Direct - Assignment'!N37,'Direct Allocation (FTEs)'!O39,'Direct Allocation Method 1'!O38,'Direct Allocation Method 2'!O38)</f>
        <v>0</v>
      </c>
      <c r="O37" s="104">
        <f t="shared" si="8"/>
        <v>0</v>
      </c>
      <c r="P37" s="211">
        <f t="shared" si="9"/>
        <v>0</v>
      </c>
      <c r="Q37" s="82"/>
    </row>
    <row r="38" spans="1:17" ht="15" customHeight="1" x14ac:dyDescent="0.2">
      <c r="A38" s="387" t="str">
        <f>'Direct - Assignment'!B38</f>
        <v/>
      </c>
      <c r="B38" s="116"/>
      <c r="C38" s="132">
        <f>SUM('Direct - Assignment'!C38,'Direct Allocation (FTEs)'!D40,'Direct Allocation Method 1'!D39,'Direct Allocation Method 2'!D39)</f>
        <v>0</v>
      </c>
      <c r="D38" s="132">
        <f>SUM('Direct - Assignment'!D38,'Direct Allocation (FTEs)'!E40,'Direct Allocation Method 1'!E39,'Direct Allocation Method 2'!E39)</f>
        <v>0</v>
      </c>
      <c r="E38" s="132">
        <f>SUM('Direct - Assignment'!E38,'Direct Allocation (FTEs)'!F40,'Direct Allocation Method 1'!F39,'Direct Allocation Method 2'!F39)</f>
        <v>0</v>
      </c>
      <c r="F38" s="132">
        <f>SUM('Direct - Assignment'!F38,'Direct Allocation (FTEs)'!G40,'Direct Allocation Method 1'!G39,'Direct Allocation Method 2'!G39)</f>
        <v>0</v>
      </c>
      <c r="G38" s="132">
        <f>SUM('Direct - Assignment'!G38,'Direct Allocation (FTEs)'!H40,'Direct Allocation Method 1'!H39,'Direct Allocation Method 2'!H39)</f>
        <v>0</v>
      </c>
      <c r="H38" s="132">
        <f>SUM('Direct - Assignment'!H38,'Direct Allocation (FTEs)'!I40,'Direct Allocation Method 1'!I39,'Direct Allocation Method 2'!I39)</f>
        <v>0</v>
      </c>
      <c r="I38" s="132">
        <f>SUM('Direct - Assignment'!I38,'Direct Allocation (FTEs)'!J40,'Direct Allocation Method 1'!J39,'Direct Allocation Method 2'!J39)</f>
        <v>0</v>
      </c>
      <c r="J38" s="132">
        <f>SUM('Direct - Assignment'!J38,'Direct Allocation (FTEs)'!K40,'Direct Allocation Method 1'!K39,'Direct Allocation Method 2'!K39)</f>
        <v>0</v>
      </c>
      <c r="K38" s="132">
        <f>SUM('Direct - Assignment'!K38,'Direct Allocation (FTEs)'!L40,'Direct Allocation Method 1'!L39,'Direct Allocation Method 2'!L39)</f>
        <v>0</v>
      </c>
      <c r="L38" s="10">
        <f t="shared" si="16"/>
        <v>0</v>
      </c>
      <c r="M38" s="132">
        <f>SUM('Direct - Assignment'!M38,'Direct Allocation (FTEs)'!N40,'Direct Allocation Method 1'!N39,'Direct Allocation Method 2'!N39)</f>
        <v>0</v>
      </c>
      <c r="N38" s="132">
        <f>SUM('Direct - Assignment'!N38,'Direct Allocation (FTEs)'!O40,'Direct Allocation Method 1'!O39,'Direct Allocation Method 2'!O39)</f>
        <v>0</v>
      </c>
      <c r="O38" s="104">
        <f t="shared" si="8"/>
        <v>0</v>
      </c>
      <c r="P38" s="211">
        <f t="shared" si="9"/>
        <v>0</v>
      </c>
      <c r="Q38" s="82"/>
    </row>
    <row r="39" spans="1:17" ht="15" customHeight="1" x14ac:dyDescent="0.2">
      <c r="A39" s="88" t="str">
        <f>'Direct - Assignment'!B39</f>
        <v/>
      </c>
      <c r="B39" s="100"/>
      <c r="C39" s="132">
        <f>SUM('Direct - Assignment'!C39,'Direct Allocation (FTEs)'!D41,'Direct Allocation Method 1'!D40,'Direct Allocation Method 2'!D40)</f>
        <v>0</v>
      </c>
      <c r="D39" s="132">
        <f>SUM('Direct - Assignment'!D39,'Direct Allocation (FTEs)'!E41,'Direct Allocation Method 1'!E40,'Direct Allocation Method 2'!E40)</f>
        <v>0</v>
      </c>
      <c r="E39" s="132">
        <f>SUM('Direct - Assignment'!E39,'Direct Allocation (FTEs)'!F41,'Direct Allocation Method 1'!F40,'Direct Allocation Method 2'!F40)</f>
        <v>0</v>
      </c>
      <c r="F39" s="132">
        <f>SUM('Direct - Assignment'!F39,'Direct Allocation (FTEs)'!G41,'Direct Allocation Method 1'!G40,'Direct Allocation Method 2'!G40)</f>
        <v>0</v>
      </c>
      <c r="G39" s="132">
        <f>SUM('Direct - Assignment'!G39,'Direct Allocation (FTEs)'!H41,'Direct Allocation Method 1'!H40,'Direct Allocation Method 2'!H40)</f>
        <v>0</v>
      </c>
      <c r="H39" s="132">
        <f>SUM('Direct - Assignment'!H39,'Direct Allocation (FTEs)'!I41,'Direct Allocation Method 1'!I40,'Direct Allocation Method 2'!I40)</f>
        <v>0</v>
      </c>
      <c r="I39" s="132">
        <f>SUM('Direct - Assignment'!I39,'Direct Allocation (FTEs)'!J41,'Direct Allocation Method 1'!J40,'Direct Allocation Method 2'!J40)</f>
        <v>0</v>
      </c>
      <c r="J39" s="132">
        <f>SUM('Direct - Assignment'!J39,'Direct Allocation (FTEs)'!K41,'Direct Allocation Method 1'!K40,'Direct Allocation Method 2'!K40)</f>
        <v>0</v>
      </c>
      <c r="K39" s="132">
        <f>SUM('Direct - Assignment'!K39,'Direct Allocation (FTEs)'!L41,'Direct Allocation Method 1'!L40,'Direct Allocation Method 2'!L40)</f>
        <v>0</v>
      </c>
      <c r="L39" s="10">
        <f t="shared" si="16"/>
        <v>0</v>
      </c>
      <c r="M39" s="132">
        <f>SUM('Direct - Assignment'!M39,'Direct Allocation (FTEs)'!N41,'Direct Allocation Method 1'!N40,'Direct Allocation Method 2'!N40)</f>
        <v>0</v>
      </c>
      <c r="N39" s="132">
        <f>SUM('Direct - Assignment'!N39,'Direct Allocation (FTEs)'!O41,'Direct Allocation Method 1'!O40,'Direct Allocation Method 2'!O40)</f>
        <v>0</v>
      </c>
      <c r="O39" s="104">
        <f t="shared" ref="O39" si="17">SUM(M39:N39)</f>
        <v>0</v>
      </c>
      <c r="P39" s="211">
        <f t="shared" ref="P39" si="18">+L39+O39</f>
        <v>0</v>
      </c>
      <c r="Q39" s="82"/>
    </row>
    <row r="40" spans="1:17" ht="15" customHeight="1" x14ac:dyDescent="0.2">
      <c r="A40" s="387" t="str">
        <f>'Direct - Assignment'!B40</f>
        <v/>
      </c>
      <c r="B40" s="116"/>
      <c r="C40" s="132">
        <f>SUM('Direct - Assignment'!C40,'Direct Allocation (FTEs)'!D42,'Direct Allocation Method 1'!D41,'Direct Allocation Method 2'!D41)</f>
        <v>0</v>
      </c>
      <c r="D40" s="132">
        <f>SUM('Direct - Assignment'!D40,'Direct Allocation (FTEs)'!E42,'Direct Allocation Method 1'!E41,'Direct Allocation Method 2'!E41)</f>
        <v>0</v>
      </c>
      <c r="E40" s="132">
        <f>SUM('Direct - Assignment'!E40,'Direct Allocation (FTEs)'!F42,'Direct Allocation Method 1'!F41,'Direct Allocation Method 2'!F41)</f>
        <v>0</v>
      </c>
      <c r="F40" s="132">
        <f>SUM('Direct - Assignment'!F40,'Direct Allocation (FTEs)'!G42,'Direct Allocation Method 1'!G41,'Direct Allocation Method 2'!G41)</f>
        <v>0</v>
      </c>
      <c r="G40" s="132">
        <f>SUM('Direct - Assignment'!G40,'Direct Allocation (FTEs)'!H42,'Direct Allocation Method 1'!H41,'Direct Allocation Method 2'!H41)</f>
        <v>0</v>
      </c>
      <c r="H40" s="132">
        <f>SUM('Direct - Assignment'!H40,'Direct Allocation (FTEs)'!I42,'Direct Allocation Method 1'!I41,'Direct Allocation Method 2'!I41)</f>
        <v>0</v>
      </c>
      <c r="I40" s="132">
        <f>SUM('Direct - Assignment'!I40,'Direct Allocation (FTEs)'!J42,'Direct Allocation Method 1'!J41,'Direct Allocation Method 2'!J41)</f>
        <v>0</v>
      </c>
      <c r="J40" s="132">
        <f>SUM('Direct - Assignment'!J40,'Direct Allocation (FTEs)'!K42,'Direct Allocation Method 1'!K41,'Direct Allocation Method 2'!K41)</f>
        <v>0</v>
      </c>
      <c r="K40" s="132">
        <f>SUM('Direct - Assignment'!K40,'Direct Allocation (FTEs)'!L42,'Direct Allocation Method 1'!L41,'Direct Allocation Method 2'!L41)</f>
        <v>0</v>
      </c>
      <c r="L40" s="10">
        <f t="shared" ref="L40:L43" si="19">SUM(C40:K40)</f>
        <v>0</v>
      </c>
      <c r="M40" s="132">
        <f>SUM('Direct - Assignment'!M40,'Direct Allocation (FTEs)'!N42,'Direct Allocation Method 1'!N41,'Direct Allocation Method 2'!N41)</f>
        <v>0</v>
      </c>
      <c r="N40" s="132">
        <f>SUM('Direct - Assignment'!N40,'Direct Allocation (FTEs)'!O42,'Direct Allocation Method 1'!O41,'Direct Allocation Method 2'!O41)</f>
        <v>0</v>
      </c>
      <c r="O40" s="104">
        <f t="shared" si="8"/>
        <v>0</v>
      </c>
      <c r="P40" s="211">
        <f t="shared" si="9"/>
        <v>0</v>
      </c>
      <c r="Q40" s="82"/>
    </row>
    <row r="41" spans="1:17" ht="15" customHeight="1" x14ac:dyDescent="0.2">
      <c r="A41" s="387" t="str">
        <f>'Direct - Assignment'!B41</f>
        <v/>
      </c>
      <c r="B41" s="116"/>
      <c r="C41" s="132">
        <f>SUM('Direct - Assignment'!C41,'Direct Allocation (FTEs)'!D43,'Direct Allocation Method 1'!D42,'Direct Allocation Method 2'!D42)</f>
        <v>0</v>
      </c>
      <c r="D41" s="132">
        <f>SUM('Direct - Assignment'!D41,'Direct Allocation (FTEs)'!E43,'Direct Allocation Method 1'!E42,'Direct Allocation Method 2'!E42)</f>
        <v>0</v>
      </c>
      <c r="E41" s="132">
        <f>SUM('Direct - Assignment'!E41,'Direct Allocation (FTEs)'!F43,'Direct Allocation Method 1'!F42,'Direct Allocation Method 2'!F42)</f>
        <v>0</v>
      </c>
      <c r="F41" s="132">
        <f>SUM('Direct - Assignment'!F41,'Direct Allocation (FTEs)'!G43,'Direct Allocation Method 1'!G42,'Direct Allocation Method 2'!G42)</f>
        <v>0</v>
      </c>
      <c r="G41" s="132">
        <f>SUM('Direct - Assignment'!G41,'Direct Allocation (FTEs)'!H43,'Direct Allocation Method 1'!H42,'Direct Allocation Method 2'!H42)</f>
        <v>0</v>
      </c>
      <c r="H41" s="132">
        <f>SUM('Direct - Assignment'!H41,'Direct Allocation (FTEs)'!I43,'Direct Allocation Method 1'!I42,'Direct Allocation Method 2'!I42)</f>
        <v>0</v>
      </c>
      <c r="I41" s="132">
        <f>SUM('Direct - Assignment'!I41,'Direct Allocation (FTEs)'!J43,'Direct Allocation Method 1'!J42,'Direct Allocation Method 2'!J42)</f>
        <v>0</v>
      </c>
      <c r="J41" s="132">
        <f>SUM('Direct - Assignment'!J41,'Direct Allocation (FTEs)'!K43,'Direct Allocation Method 1'!K42,'Direct Allocation Method 2'!K42)</f>
        <v>0</v>
      </c>
      <c r="K41" s="132">
        <f>SUM('Direct - Assignment'!K41,'Direct Allocation (FTEs)'!L43,'Direct Allocation Method 1'!L42,'Direct Allocation Method 2'!L42)</f>
        <v>0</v>
      </c>
      <c r="L41" s="10">
        <f t="shared" si="19"/>
        <v>0</v>
      </c>
      <c r="M41" s="132">
        <f>SUM('Direct - Assignment'!M41,'Direct Allocation (FTEs)'!N43,'Direct Allocation Method 1'!N42,'Direct Allocation Method 2'!N42)</f>
        <v>0</v>
      </c>
      <c r="N41" s="132">
        <f>SUM('Direct - Assignment'!N41,'Direct Allocation (FTEs)'!O43,'Direct Allocation Method 1'!O42,'Direct Allocation Method 2'!O42)</f>
        <v>0</v>
      </c>
      <c r="O41" s="104">
        <f t="shared" si="8"/>
        <v>0</v>
      </c>
      <c r="P41" s="211">
        <f t="shared" si="9"/>
        <v>0</v>
      </c>
      <c r="Q41" s="82"/>
    </row>
    <row r="42" spans="1:17" ht="15" customHeight="1" x14ac:dyDescent="0.2">
      <c r="A42" s="387" t="str">
        <f>'Direct - Assignment'!B42</f>
        <v/>
      </c>
      <c r="B42" s="116"/>
      <c r="C42" s="132">
        <f>SUM('Direct - Assignment'!C42,'Direct Allocation (FTEs)'!D44,'Direct Allocation Method 1'!D43,'Direct Allocation Method 2'!D43)</f>
        <v>0</v>
      </c>
      <c r="D42" s="132">
        <f>SUM('Direct - Assignment'!D42,'Direct Allocation (FTEs)'!E44,'Direct Allocation Method 1'!E43,'Direct Allocation Method 2'!E43)</f>
        <v>0</v>
      </c>
      <c r="E42" s="132">
        <f>SUM('Direct - Assignment'!E42,'Direct Allocation (FTEs)'!F44,'Direct Allocation Method 1'!F43,'Direct Allocation Method 2'!F43)</f>
        <v>0</v>
      </c>
      <c r="F42" s="132">
        <f>SUM('Direct - Assignment'!F42,'Direct Allocation (FTEs)'!G44,'Direct Allocation Method 1'!G43,'Direct Allocation Method 2'!G43)</f>
        <v>0</v>
      </c>
      <c r="G42" s="132">
        <f>SUM('Direct - Assignment'!G42,'Direct Allocation (FTEs)'!H44,'Direct Allocation Method 1'!H43,'Direct Allocation Method 2'!H43)</f>
        <v>0</v>
      </c>
      <c r="H42" s="132">
        <f>SUM('Direct - Assignment'!H42,'Direct Allocation (FTEs)'!I44,'Direct Allocation Method 1'!I43,'Direct Allocation Method 2'!I43)</f>
        <v>0</v>
      </c>
      <c r="I42" s="132">
        <f>SUM('Direct - Assignment'!I42,'Direct Allocation (FTEs)'!J44,'Direct Allocation Method 1'!J43,'Direct Allocation Method 2'!J43)</f>
        <v>0</v>
      </c>
      <c r="J42" s="132">
        <f>SUM('Direct - Assignment'!J42,'Direct Allocation (FTEs)'!K44,'Direct Allocation Method 1'!K43,'Direct Allocation Method 2'!K43)</f>
        <v>0</v>
      </c>
      <c r="K42" s="132">
        <f>SUM('Direct - Assignment'!K42,'Direct Allocation (FTEs)'!L44,'Direct Allocation Method 1'!L43,'Direct Allocation Method 2'!L43)</f>
        <v>0</v>
      </c>
      <c r="L42" s="10">
        <f t="shared" si="19"/>
        <v>0</v>
      </c>
      <c r="M42" s="132">
        <f>SUM('Direct - Assignment'!M42,'Direct Allocation (FTEs)'!N44,'Direct Allocation Method 1'!N43,'Direct Allocation Method 2'!N43)</f>
        <v>0</v>
      </c>
      <c r="N42" s="132">
        <f>SUM('Direct - Assignment'!N42,'Direct Allocation (FTEs)'!O44,'Direct Allocation Method 1'!O43,'Direct Allocation Method 2'!O43)</f>
        <v>0</v>
      </c>
      <c r="O42" s="104">
        <f t="shared" si="8"/>
        <v>0</v>
      </c>
      <c r="P42" s="211">
        <f t="shared" si="9"/>
        <v>0</v>
      </c>
      <c r="Q42" s="82"/>
    </row>
    <row r="43" spans="1:17" ht="15" customHeight="1" x14ac:dyDescent="0.2">
      <c r="A43" s="88" t="str">
        <f>'Direct - Assignment'!B43</f>
        <v/>
      </c>
      <c r="B43" s="100"/>
      <c r="C43" s="132">
        <f>SUM('Direct - Assignment'!C43,'Direct Allocation (FTEs)'!D45,'Direct Allocation Method 1'!D44,'Direct Allocation Method 2'!D44)</f>
        <v>0</v>
      </c>
      <c r="D43" s="132">
        <f>SUM('Direct - Assignment'!D43,'Direct Allocation (FTEs)'!E45,'Direct Allocation Method 1'!E44,'Direct Allocation Method 2'!E44)</f>
        <v>0</v>
      </c>
      <c r="E43" s="132">
        <f>SUM('Direct - Assignment'!E43,'Direct Allocation (FTEs)'!F45,'Direct Allocation Method 1'!F44,'Direct Allocation Method 2'!F44)</f>
        <v>0</v>
      </c>
      <c r="F43" s="132">
        <f>SUM('Direct - Assignment'!F43,'Direct Allocation (FTEs)'!G45,'Direct Allocation Method 1'!G44,'Direct Allocation Method 2'!G44)</f>
        <v>0</v>
      </c>
      <c r="G43" s="132">
        <f>SUM('Direct - Assignment'!G43,'Direct Allocation (FTEs)'!H45,'Direct Allocation Method 1'!H44,'Direct Allocation Method 2'!H44)</f>
        <v>0</v>
      </c>
      <c r="H43" s="132">
        <f>SUM('Direct - Assignment'!H43,'Direct Allocation (FTEs)'!I45,'Direct Allocation Method 1'!I44,'Direct Allocation Method 2'!I44)</f>
        <v>0</v>
      </c>
      <c r="I43" s="132">
        <f>SUM('Direct - Assignment'!I43,'Direct Allocation (FTEs)'!J45,'Direct Allocation Method 1'!J44,'Direct Allocation Method 2'!J44)</f>
        <v>0</v>
      </c>
      <c r="J43" s="132">
        <f>SUM('Direct - Assignment'!J43,'Direct Allocation (FTEs)'!K45,'Direct Allocation Method 1'!K44,'Direct Allocation Method 2'!K44)</f>
        <v>0</v>
      </c>
      <c r="K43" s="132">
        <f>SUM('Direct - Assignment'!K43,'Direct Allocation (FTEs)'!L45,'Direct Allocation Method 1'!L44,'Direct Allocation Method 2'!L44)</f>
        <v>0</v>
      </c>
      <c r="L43" s="10">
        <f t="shared" si="19"/>
        <v>0</v>
      </c>
      <c r="M43" s="132">
        <f>SUM('Direct - Assignment'!M43,'Direct Allocation (FTEs)'!N45,'Direct Allocation Method 1'!N44,'Direct Allocation Method 2'!N44)</f>
        <v>0</v>
      </c>
      <c r="N43" s="132">
        <f>SUM('Direct - Assignment'!N43,'Direct Allocation (FTEs)'!O45,'Direct Allocation Method 1'!O44,'Direct Allocation Method 2'!O44)</f>
        <v>0</v>
      </c>
      <c r="O43" s="104">
        <f t="shared" ref="O43" si="20">SUM(M43:N43)</f>
        <v>0</v>
      </c>
      <c r="P43" s="211">
        <f t="shared" ref="P43" si="21">+L43+O43</f>
        <v>0</v>
      </c>
      <c r="Q43" s="82"/>
    </row>
    <row r="44" spans="1:17" ht="15" customHeight="1" x14ac:dyDescent="0.2">
      <c r="A44" s="387" t="str">
        <f>'Direct - Assignment'!B44</f>
        <v/>
      </c>
      <c r="B44" s="116"/>
      <c r="C44" s="132">
        <f>SUM('Direct - Assignment'!C44,'Direct Allocation (FTEs)'!D46,'Direct Allocation Method 1'!D45,'Direct Allocation Method 2'!D45)</f>
        <v>0</v>
      </c>
      <c r="D44" s="132">
        <f>SUM('Direct - Assignment'!D44,'Direct Allocation (FTEs)'!E46,'Direct Allocation Method 1'!E45,'Direct Allocation Method 2'!E45)</f>
        <v>0</v>
      </c>
      <c r="E44" s="132">
        <f>SUM('Direct - Assignment'!E44,'Direct Allocation (FTEs)'!F46,'Direct Allocation Method 1'!F45,'Direct Allocation Method 2'!F45)</f>
        <v>0</v>
      </c>
      <c r="F44" s="132">
        <f>SUM('Direct - Assignment'!F44,'Direct Allocation (FTEs)'!G46,'Direct Allocation Method 1'!G45,'Direct Allocation Method 2'!G45)</f>
        <v>0</v>
      </c>
      <c r="G44" s="132">
        <f>SUM('Direct - Assignment'!G44,'Direct Allocation (FTEs)'!H46,'Direct Allocation Method 1'!H45,'Direct Allocation Method 2'!H45)</f>
        <v>0</v>
      </c>
      <c r="H44" s="132">
        <f>SUM('Direct - Assignment'!H44,'Direct Allocation (FTEs)'!I46,'Direct Allocation Method 1'!I45,'Direct Allocation Method 2'!I45)</f>
        <v>0</v>
      </c>
      <c r="I44" s="132">
        <f>SUM('Direct - Assignment'!I44,'Direct Allocation (FTEs)'!J46,'Direct Allocation Method 1'!J45,'Direct Allocation Method 2'!J45)</f>
        <v>0</v>
      </c>
      <c r="J44" s="132">
        <f>SUM('Direct - Assignment'!J44,'Direct Allocation (FTEs)'!K46,'Direct Allocation Method 1'!K45,'Direct Allocation Method 2'!K45)</f>
        <v>0</v>
      </c>
      <c r="K44" s="132">
        <f>SUM('Direct - Assignment'!K44,'Direct Allocation (FTEs)'!L46,'Direct Allocation Method 1'!L45,'Direct Allocation Method 2'!L45)</f>
        <v>0</v>
      </c>
      <c r="L44" s="10">
        <f t="shared" ref="L44:L55" si="22">SUM(C44:K44)</f>
        <v>0</v>
      </c>
      <c r="M44" s="132">
        <f>SUM('Direct - Assignment'!M44,'Direct Allocation (FTEs)'!N46,'Direct Allocation Method 1'!N45,'Direct Allocation Method 2'!N45)</f>
        <v>0</v>
      </c>
      <c r="N44" s="132">
        <f>SUM('Direct - Assignment'!N44,'Direct Allocation (FTEs)'!O46,'Direct Allocation Method 1'!O45,'Direct Allocation Method 2'!O45)</f>
        <v>0</v>
      </c>
      <c r="O44" s="104">
        <f t="shared" si="8"/>
        <v>0</v>
      </c>
      <c r="P44" s="211">
        <f t="shared" si="9"/>
        <v>0</v>
      </c>
      <c r="Q44" s="82"/>
    </row>
    <row r="45" spans="1:17" ht="15" customHeight="1" x14ac:dyDescent="0.2">
      <c r="A45" s="387" t="str">
        <f>'Direct - Assignment'!B45</f>
        <v/>
      </c>
      <c r="B45" s="116"/>
      <c r="C45" s="132">
        <f>SUM('Direct - Assignment'!C45,'Direct Allocation (FTEs)'!D47,'Direct Allocation Method 1'!D46,'Direct Allocation Method 2'!D46)</f>
        <v>0</v>
      </c>
      <c r="D45" s="132">
        <f>SUM('Direct - Assignment'!D45,'Direct Allocation (FTEs)'!E47,'Direct Allocation Method 1'!E46,'Direct Allocation Method 2'!E46)</f>
        <v>0</v>
      </c>
      <c r="E45" s="132">
        <f>SUM('Direct - Assignment'!E45,'Direct Allocation (FTEs)'!F47,'Direct Allocation Method 1'!F46,'Direct Allocation Method 2'!F46)</f>
        <v>0</v>
      </c>
      <c r="F45" s="132">
        <f>SUM('Direct - Assignment'!F45,'Direct Allocation (FTEs)'!G47,'Direct Allocation Method 1'!G46,'Direct Allocation Method 2'!G46)</f>
        <v>0</v>
      </c>
      <c r="G45" s="132">
        <f>SUM('Direct - Assignment'!G45,'Direct Allocation (FTEs)'!H47,'Direct Allocation Method 1'!H46,'Direct Allocation Method 2'!H46)</f>
        <v>0</v>
      </c>
      <c r="H45" s="132">
        <f>SUM('Direct - Assignment'!H45,'Direct Allocation (FTEs)'!I47,'Direct Allocation Method 1'!I46,'Direct Allocation Method 2'!I46)</f>
        <v>0</v>
      </c>
      <c r="I45" s="132">
        <f>SUM('Direct - Assignment'!I45,'Direct Allocation (FTEs)'!J47,'Direct Allocation Method 1'!J46,'Direct Allocation Method 2'!J46)</f>
        <v>0</v>
      </c>
      <c r="J45" s="132">
        <f>SUM('Direct - Assignment'!J45,'Direct Allocation (FTEs)'!K47,'Direct Allocation Method 1'!K46,'Direct Allocation Method 2'!K46)</f>
        <v>0</v>
      </c>
      <c r="K45" s="132">
        <f>SUM('Direct - Assignment'!K45,'Direct Allocation (FTEs)'!L47,'Direct Allocation Method 1'!L46,'Direct Allocation Method 2'!L46)</f>
        <v>0</v>
      </c>
      <c r="L45" s="10">
        <f t="shared" si="22"/>
        <v>0</v>
      </c>
      <c r="M45" s="132">
        <f>SUM('Direct - Assignment'!M45,'Direct Allocation (FTEs)'!N47,'Direct Allocation Method 1'!N46,'Direct Allocation Method 2'!N46)</f>
        <v>0</v>
      </c>
      <c r="N45" s="132">
        <f>SUM('Direct - Assignment'!N45,'Direct Allocation (FTEs)'!O47,'Direct Allocation Method 1'!O46,'Direct Allocation Method 2'!O46)</f>
        <v>0</v>
      </c>
      <c r="O45" s="104">
        <f t="shared" si="8"/>
        <v>0</v>
      </c>
      <c r="P45" s="211">
        <f t="shared" si="9"/>
        <v>0</v>
      </c>
      <c r="Q45" s="82"/>
    </row>
    <row r="46" spans="1:17" ht="15" customHeight="1" x14ac:dyDescent="0.2">
      <c r="A46" s="387" t="str">
        <f>'Direct - Assignment'!B46</f>
        <v/>
      </c>
      <c r="B46" s="116"/>
      <c r="C46" s="132">
        <f>SUM('Direct - Assignment'!C46,'Direct Allocation (FTEs)'!D48,'Direct Allocation Method 1'!D47,'Direct Allocation Method 2'!D47)</f>
        <v>0</v>
      </c>
      <c r="D46" s="132">
        <f>SUM('Direct - Assignment'!D46,'Direct Allocation (FTEs)'!E48,'Direct Allocation Method 1'!E47,'Direct Allocation Method 2'!E47)</f>
        <v>0</v>
      </c>
      <c r="E46" s="132">
        <f>SUM('Direct - Assignment'!E46,'Direct Allocation (FTEs)'!F48,'Direct Allocation Method 1'!F47,'Direct Allocation Method 2'!F47)</f>
        <v>0</v>
      </c>
      <c r="F46" s="132">
        <f>SUM('Direct - Assignment'!F46,'Direct Allocation (FTEs)'!G48,'Direct Allocation Method 1'!G47,'Direct Allocation Method 2'!G47)</f>
        <v>0</v>
      </c>
      <c r="G46" s="132">
        <f>SUM('Direct - Assignment'!G46,'Direct Allocation (FTEs)'!H48,'Direct Allocation Method 1'!H47,'Direct Allocation Method 2'!H47)</f>
        <v>0</v>
      </c>
      <c r="H46" s="132">
        <f>SUM('Direct - Assignment'!H46,'Direct Allocation (FTEs)'!I48,'Direct Allocation Method 1'!I47,'Direct Allocation Method 2'!I47)</f>
        <v>0</v>
      </c>
      <c r="I46" s="132">
        <f>SUM('Direct - Assignment'!I46,'Direct Allocation (FTEs)'!J48,'Direct Allocation Method 1'!J47,'Direct Allocation Method 2'!J47)</f>
        <v>0</v>
      </c>
      <c r="J46" s="132">
        <f>SUM('Direct - Assignment'!J46,'Direct Allocation (FTEs)'!K48,'Direct Allocation Method 1'!K47,'Direct Allocation Method 2'!K47)</f>
        <v>0</v>
      </c>
      <c r="K46" s="132">
        <f>SUM('Direct - Assignment'!K46,'Direct Allocation (FTEs)'!L48,'Direct Allocation Method 1'!L47,'Direct Allocation Method 2'!L47)</f>
        <v>0</v>
      </c>
      <c r="L46" s="10">
        <f t="shared" si="22"/>
        <v>0</v>
      </c>
      <c r="M46" s="132">
        <f>SUM('Direct - Assignment'!M46,'Direct Allocation (FTEs)'!N48,'Direct Allocation Method 1'!N47,'Direct Allocation Method 2'!N47)</f>
        <v>0</v>
      </c>
      <c r="N46" s="132">
        <f>SUM('Direct - Assignment'!N46,'Direct Allocation (FTEs)'!O48,'Direct Allocation Method 1'!O47,'Direct Allocation Method 2'!O47)</f>
        <v>0</v>
      </c>
      <c r="O46" s="104">
        <f t="shared" si="8"/>
        <v>0</v>
      </c>
      <c r="P46" s="211">
        <f t="shared" si="9"/>
        <v>0</v>
      </c>
      <c r="Q46" s="82"/>
    </row>
    <row r="47" spans="1:17" ht="15" customHeight="1" x14ac:dyDescent="0.2">
      <c r="A47" s="387" t="str">
        <f>'Direct - Assignment'!B47</f>
        <v/>
      </c>
      <c r="B47" s="116"/>
      <c r="C47" s="132">
        <f>SUM('Direct - Assignment'!C47,'Direct Allocation (FTEs)'!D49,'Direct Allocation Method 1'!D48,'Direct Allocation Method 2'!D48)</f>
        <v>0</v>
      </c>
      <c r="D47" s="132">
        <f>SUM('Direct - Assignment'!D47,'Direct Allocation (FTEs)'!E49,'Direct Allocation Method 1'!E48,'Direct Allocation Method 2'!E48)</f>
        <v>0</v>
      </c>
      <c r="E47" s="132">
        <f>SUM('Direct - Assignment'!E47,'Direct Allocation (FTEs)'!F49,'Direct Allocation Method 1'!F48,'Direct Allocation Method 2'!F48)</f>
        <v>0</v>
      </c>
      <c r="F47" s="132">
        <f>SUM('Direct - Assignment'!F47,'Direct Allocation (FTEs)'!G49,'Direct Allocation Method 1'!G48,'Direct Allocation Method 2'!G48)</f>
        <v>0</v>
      </c>
      <c r="G47" s="132">
        <f>SUM('Direct - Assignment'!G47,'Direct Allocation (FTEs)'!H49,'Direct Allocation Method 1'!H48,'Direct Allocation Method 2'!H48)</f>
        <v>0</v>
      </c>
      <c r="H47" s="132">
        <f>SUM('Direct - Assignment'!H47,'Direct Allocation (FTEs)'!I49,'Direct Allocation Method 1'!I48,'Direct Allocation Method 2'!I48)</f>
        <v>0</v>
      </c>
      <c r="I47" s="132">
        <f>SUM('Direct - Assignment'!I47,'Direct Allocation (FTEs)'!J49,'Direct Allocation Method 1'!J48,'Direct Allocation Method 2'!J48)</f>
        <v>0</v>
      </c>
      <c r="J47" s="132">
        <f>SUM('Direct - Assignment'!J47,'Direct Allocation (FTEs)'!K49,'Direct Allocation Method 1'!K48,'Direct Allocation Method 2'!K48)</f>
        <v>0</v>
      </c>
      <c r="K47" s="132">
        <f>SUM('Direct - Assignment'!K47,'Direct Allocation (FTEs)'!L49,'Direct Allocation Method 1'!L48,'Direct Allocation Method 2'!L48)</f>
        <v>0</v>
      </c>
      <c r="L47" s="10">
        <f t="shared" si="22"/>
        <v>0</v>
      </c>
      <c r="M47" s="132">
        <f>SUM('Direct - Assignment'!M47,'Direct Allocation (FTEs)'!N49,'Direct Allocation Method 1'!N48,'Direct Allocation Method 2'!N48)</f>
        <v>0</v>
      </c>
      <c r="N47" s="132">
        <f>SUM('Direct - Assignment'!N47,'Direct Allocation (FTEs)'!O49,'Direct Allocation Method 1'!O48,'Direct Allocation Method 2'!O48)</f>
        <v>0</v>
      </c>
      <c r="O47" s="104">
        <f t="shared" si="8"/>
        <v>0</v>
      </c>
      <c r="P47" s="211">
        <f t="shared" si="9"/>
        <v>0</v>
      </c>
      <c r="Q47" s="82"/>
    </row>
    <row r="48" spans="1:17" ht="15" customHeight="1" x14ac:dyDescent="0.2">
      <c r="A48" s="387" t="str">
        <f>'Direct - Assignment'!B48</f>
        <v/>
      </c>
      <c r="B48" s="116"/>
      <c r="C48" s="132">
        <f>SUM('Direct - Assignment'!C48,'Direct Allocation (FTEs)'!D50,'Direct Allocation Method 1'!D49,'Direct Allocation Method 2'!D49)</f>
        <v>0</v>
      </c>
      <c r="D48" s="132">
        <f>SUM('Direct - Assignment'!D48,'Direct Allocation (FTEs)'!E50,'Direct Allocation Method 1'!E49,'Direct Allocation Method 2'!E49)</f>
        <v>0</v>
      </c>
      <c r="E48" s="132">
        <f>SUM('Direct - Assignment'!E48,'Direct Allocation (FTEs)'!F50,'Direct Allocation Method 1'!F49,'Direct Allocation Method 2'!F49)</f>
        <v>0</v>
      </c>
      <c r="F48" s="132">
        <f>SUM('Direct - Assignment'!F48,'Direct Allocation (FTEs)'!G50,'Direct Allocation Method 1'!G49,'Direct Allocation Method 2'!G49)</f>
        <v>0</v>
      </c>
      <c r="G48" s="132">
        <f>SUM('Direct - Assignment'!G48,'Direct Allocation (FTEs)'!H50,'Direct Allocation Method 1'!H49,'Direct Allocation Method 2'!H49)</f>
        <v>0</v>
      </c>
      <c r="H48" s="132">
        <f>SUM('Direct - Assignment'!H48,'Direct Allocation (FTEs)'!I50,'Direct Allocation Method 1'!I49,'Direct Allocation Method 2'!I49)</f>
        <v>0</v>
      </c>
      <c r="I48" s="132">
        <f>SUM('Direct - Assignment'!I48,'Direct Allocation (FTEs)'!J50,'Direct Allocation Method 1'!J49,'Direct Allocation Method 2'!J49)</f>
        <v>0</v>
      </c>
      <c r="J48" s="132">
        <f>SUM('Direct - Assignment'!J48,'Direct Allocation (FTEs)'!K50,'Direct Allocation Method 1'!K49,'Direct Allocation Method 2'!K49)</f>
        <v>0</v>
      </c>
      <c r="K48" s="132">
        <f>SUM('Direct - Assignment'!K48,'Direct Allocation (FTEs)'!L50,'Direct Allocation Method 1'!L49,'Direct Allocation Method 2'!L49)</f>
        <v>0</v>
      </c>
      <c r="L48" s="10">
        <f t="shared" si="22"/>
        <v>0</v>
      </c>
      <c r="M48" s="132">
        <f>SUM('Direct - Assignment'!M48,'Direct Allocation (FTEs)'!N50,'Direct Allocation Method 1'!N49,'Direct Allocation Method 2'!N49)</f>
        <v>0</v>
      </c>
      <c r="N48" s="132">
        <f>SUM('Direct - Assignment'!N48,'Direct Allocation (FTEs)'!O50,'Direct Allocation Method 1'!O49,'Direct Allocation Method 2'!O49)</f>
        <v>0</v>
      </c>
      <c r="O48" s="104">
        <f t="shared" si="8"/>
        <v>0</v>
      </c>
      <c r="P48" s="211">
        <f t="shared" si="9"/>
        <v>0</v>
      </c>
      <c r="Q48" s="82"/>
    </row>
    <row r="49" spans="1:17" ht="15" customHeight="1" x14ac:dyDescent="0.2">
      <c r="A49" s="387" t="str">
        <f>'Direct - Assignment'!B49</f>
        <v/>
      </c>
      <c r="B49" s="116"/>
      <c r="C49" s="132">
        <f>SUM('Direct - Assignment'!C49,'Direct Allocation (FTEs)'!D51,'Direct Allocation Method 1'!D50,'Direct Allocation Method 2'!D50)</f>
        <v>0</v>
      </c>
      <c r="D49" s="132">
        <f>SUM('Direct - Assignment'!D49,'Direct Allocation (FTEs)'!E51,'Direct Allocation Method 1'!E50,'Direct Allocation Method 2'!E50)</f>
        <v>0</v>
      </c>
      <c r="E49" s="132">
        <f>SUM('Direct - Assignment'!E49,'Direct Allocation (FTEs)'!F51,'Direct Allocation Method 1'!F50,'Direct Allocation Method 2'!F50)</f>
        <v>0</v>
      </c>
      <c r="F49" s="132">
        <f>SUM('Direct - Assignment'!F49,'Direct Allocation (FTEs)'!G51,'Direct Allocation Method 1'!G50,'Direct Allocation Method 2'!G50)</f>
        <v>0</v>
      </c>
      <c r="G49" s="132">
        <f>SUM('Direct - Assignment'!G49,'Direct Allocation (FTEs)'!H51,'Direct Allocation Method 1'!H50,'Direct Allocation Method 2'!H50)</f>
        <v>0</v>
      </c>
      <c r="H49" s="132">
        <f>SUM('Direct - Assignment'!H49,'Direct Allocation (FTEs)'!I51,'Direct Allocation Method 1'!I50,'Direct Allocation Method 2'!I50)</f>
        <v>0</v>
      </c>
      <c r="I49" s="132">
        <f>SUM('Direct - Assignment'!I49,'Direct Allocation (FTEs)'!J51,'Direct Allocation Method 1'!J50,'Direct Allocation Method 2'!J50)</f>
        <v>0</v>
      </c>
      <c r="J49" s="132">
        <f>SUM('Direct - Assignment'!J49,'Direct Allocation (FTEs)'!K51,'Direct Allocation Method 1'!K50,'Direct Allocation Method 2'!K50)</f>
        <v>0</v>
      </c>
      <c r="K49" s="132">
        <f>SUM('Direct - Assignment'!K49,'Direct Allocation (FTEs)'!L51,'Direct Allocation Method 1'!L50,'Direct Allocation Method 2'!L50)</f>
        <v>0</v>
      </c>
      <c r="L49" s="10">
        <f t="shared" si="22"/>
        <v>0</v>
      </c>
      <c r="M49" s="132">
        <f>SUM('Direct - Assignment'!M49,'Direct Allocation (FTEs)'!N51,'Direct Allocation Method 1'!N50,'Direct Allocation Method 2'!N50)</f>
        <v>0</v>
      </c>
      <c r="N49" s="132">
        <f>SUM('Direct - Assignment'!N49,'Direct Allocation (FTEs)'!O51,'Direct Allocation Method 1'!O50,'Direct Allocation Method 2'!O50)</f>
        <v>0</v>
      </c>
      <c r="O49" s="104">
        <f t="shared" si="8"/>
        <v>0</v>
      </c>
      <c r="P49" s="211">
        <f t="shared" si="9"/>
        <v>0</v>
      </c>
      <c r="Q49" s="82"/>
    </row>
    <row r="50" spans="1:17" ht="15" customHeight="1" x14ac:dyDescent="0.2">
      <c r="A50" s="387" t="str">
        <f>'Direct - Assignment'!B50</f>
        <v/>
      </c>
      <c r="B50" s="116"/>
      <c r="C50" s="132">
        <f>SUM('Direct - Assignment'!C50,'Direct Allocation (FTEs)'!D52,'Direct Allocation Method 1'!D51,'Direct Allocation Method 2'!D51)</f>
        <v>0</v>
      </c>
      <c r="D50" s="132">
        <f>SUM('Direct - Assignment'!D50,'Direct Allocation (FTEs)'!E52,'Direct Allocation Method 1'!E51,'Direct Allocation Method 2'!E51)</f>
        <v>0</v>
      </c>
      <c r="E50" s="132">
        <f>SUM('Direct - Assignment'!E50,'Direct Allocation (FTEs)'!F52,'Direct Allocation Method 1'!F51,'Direct Allocation Method 2'!F51)</f>
        <v>0</v>
      </c>
      <c r="F50" s="132">
        <f>SUM('Direct - Assignment'!F50,'Direct Allocation (FTEs)'!G52,'Direct Allocation Method 1'!G51,'Direct Allocation Method 2'!G51)</f>
        <v>0</v>
      </c>
      <c r="G50" s="132">
        <f>SUM('Direct - Assignment'!G50,'Direct Allocation (FTEs)'!H52,'Direct Allocation Method 1'!H51,'Direct Allocation Method 2'!H51)</f>
        <v>0</v>
      </c>
      <c r="H50" s="132">
        <f>SUM('Direct - Assignment'!H50,'Direct Allocation (FTEs)'!I52,'Direct Allocation Method 1'!I51,'Direct Allocation Method 2'!I51)</f>
        <v>0</v>
      </c>
      <c r="I50" s="132">
        <f>SUM('Direct - Assignment'!I50,'Direct Allocation (FTEs)'!J52,'Direct Allocation Method 1'!J51,'Direct Allocation Method 2'!J51)</f>
        <v>0</v>
      </c>
      <c r="J50" s="132">
        <f>SUM('Direct - Assignment'!J50,'Direct Allocation (FTEs)'!K52,'Direct Allocation Method 1'!K51,'Direct Allocation Method 2'!K51)</f>
        <v>0</v>
      </c>
      <c r="K50" s="132">
        <f>SUM('Direct - Assignment'!K50,'Direct Allocation (FTEs)'!L52,'Direct Allocation Method 1'!L51,'Direct Allocation Method 2'!L51)</f>
        <v>0</v>
      </c>
      <c r="L50" s="10">
        <f t="shared" si="22"/>
        <v>0</v>
      </c>
      <c r="M50" s="132">
        <f>SUM('Direct - Assignment'!M50,'Direct Allocation (FTEs)'!N52,'Direct Allocation Method 1'!N51,'Direct Allocation Method 2'!N51)</f>
        <v>0</v>
      </c>
      <c r="N50" s="132">
        <f>SUM('Direct - Assignment'!N50,'Direct Allocation (FTEs)'!O52,'Direct Allocation Method 1'!O51,'Direct Allocation Method 2'!O51)</f>
        <v>0</v>
      </c>
      <c r="O50" s="104">
        <f t="shared" si="8"/>
        <v>0</v>
      </c>
      <c r="P50" s="211">
        <f t="shared" si="9"/>
        <v>0</v>
      </c>
      <c r="Q50" s="82"/>
    </row>
    <row r="51" spans="1:17" ht="15" customHeight="1" x14ac:dyDescent="0.2">
      <c r="A51" s="387" t="str">
        <f>'Direct - Assignment'!B51</f>
        <v/>
      </c>
      <c r="B51" s="116"/>
      <c r="C51" s="132">
        <f>SUM('Direct - Assignment'!C51,'Direct Allocation (FTEs)'!D53,'Direct Allocation Method 1'!D52,'Direct Allocation Method 2'!D52)</f>
        <v>0</v>
      </c>
      <c r="D51" s="132">
        <f>SUM('Direct - Assignment'!D51,'Direct Allocation (FTEs)'!E53,'Direct Allocation Method 1'!E52,'Direct Allocation Method 2'!E52)</f>
        <v>0</v>
      </c>
      <c r="E51" s="132">
        <f>SUM('Direct - Assignment'!E51,'Direct Allocation (FTEs)'!F53,'Direct Allocation Method 1'!F52,'Direct Allocation Method 2'!F52)</f>
        <v>0</v>
      </c>
      <c r="F51" s="132">
        <f>SUM('Direct - Assignment'!F51,'Direct Allocation (FTEs)'!G53,'Direct Allocation Method 1'!G52,'Direct Allocation Method 2'!G52)</f>
        <v>0</v>
      </c>
      <c r="G51" s="132">
        <f>SUM('Direct - Assignment'!G51,'Direct Allocation (FTEs)'!H53,'Direct Allocation Method 1'!H52,'Direct Allocation Method 2'!H52)</f>
        <v>0</v>
      </c>
      <c r="H51" s="132">
        <f>SUM('Direct - Assignment'!H51,'Direct Allocation (FTEs)'!I53,'Direct Allocation Method 1'!I52,'Direct Allocation Method 2'!I52)</f>
        <v>0</v>
      </c>
      <c r="I51" s="132">
        <f>SUM('Direct - Assignment'!I51,'Direct Allocation (FTEs)'!J53,'Direct Allocation Method 1'!J52,'Direct Allocation Method 2'!J52)</f>
        <v>0</v>
      </c>
      <c r="J51" s="132">
        <f>SUM('Direct - Assignment'!J51,'Direct Allocation (FTEs)'!K53,'Direct Allocation Method 1'!K52,'Direct Allocation Method 2'!K52)</f>
        <v>0</v>
      </c>
      <c r="K51" s="132">
        <f>SUM('Direct - Assignment'!K51,'Direct Allocation (FTEs)'!L53,'Direct Allocation Method 1'!L52,'Direct Allocation Method 2'!L52)</f>
        <v>0</v>
      </c>
      <c r="L51" s="10">
        <f t="shared" si="22"/>
        <v>0</v>
      </c>
      <c r="M51" s="132">
        <f>SUM('Direct - Assignment'!M51,'Direct Allocation (FTEs)'!N53,'Direct Allocation Method 1'!N52,'Direct Allocation Method 2'!N52)</f>
        <v>0</v>
      </c>
      <c r="N51" s="132">
        <f>SUM('Direct - Assignment'!N51,'Direct Allocation (FTEs)'!O53,'Direct Allocation Method 1'!O52,'Direct Allocation Method 2'!O52)</f>
        <v>0</v>
      </c>
      <c r="O51" s="104">
        <f t="shared" si="8"/>
        <v>0</v>
      </c>
      <c r="P51" s="211">
        <f t="shared" si="9"/>
        <v>0</v>
      </c>
      <c r="Q51" s="82"/>
    </row>
    <row r="52" spans="1:17" ht="15" customHeight="1" x14ac:dyDescent="0.2">
      <c r="A52" s="274" t="str">
        <f>'Direct - Assignment'!B52</f>
        <v>TOTAL EXPENSES before Allocations</v>
      </c>
      <c r="B52" s="101"/>
      <c r="C52" s="135">
        <f t="shared" ref="C52:K52" si="23">SUM(C25:C51)</f>
        <v>0</v>
      </c>
      <c r="D52" s="135">
        <f t="shared" si="23"/>
        <v>0</v>
      </c>
      <c r="E52" s="135">
        <f t="shared" si="23"/>
        <v>0</v>
      </c>
      <c r="F52" s="135">
        <f t="shared" si="23"/>
        <v>0</v>
      </c>
      <c r="G52" s="135">
        <f t="shared" si="23"/>
        <v>0</v>
      </c>
      <c r="H52" s="135">
        <f t="shared" si="23"/>
        <v>0</v>
      </c>
      <c r="I52" s="135">
        <f t="shared" si="23"/>
        <v>0</v>
      </c>
      <c r="J52" s="135">
        <f t="shared" si="23"/>
        <v>0</v>
      </c>
      <c r="K52" s="135">
        <f t="shared" si="23"/>
        <v>0</v>
      </c>
      <c r="L52" s="13">
        <f>SUM(L24:L51)</f>
        <v>0</v>
      </c>
      <c r="M52" s="135">
        <f>SUM(M25:M51)</f>
        <v>0</v>
      </c>
      <c r="N52" s="135">
        <f>SUM(N25:N51)</f>
        <v>0</v>
      </c>
      <c r="O52" s="107">
        <f>SUM(O25:O51)</f>
        <v>0</v>
      </c>
      <c r="P52" s="214">
        <f>SUM(P25:P51)</f>
        <v>0</v>
      </c>
      <c r="Q52" s="82"/>
    </row>
    <row r="53" spans="1:17" ht="15" customHeight="1" thickBot="1" x14ac:dyDescent="0.25">
      <c r="A53" s="281" t="str">
        <f>'Direct - Assignment'!B53</f>
        <v>Indirect Allocation</v>
      </c>
      <c r="B53" s="275"/>
      <c r="C53" s="134">
        <f>+'Indirect Allocation'!C55</f>
        <v>0</v>
      </c>
      <c r="D53" s="134">
        <f>+'Indirect Allocation'!D55</f>
        <v>0</v>
      </c>
      <c r="E53" s="134">
        <f>+'Indirect Allocation'!E55</f>
        <v>0</v>
      </c>
      <c r="F53" s="134">
        <f>+'Indirect Allocation'!F55</f>
        <v>0</v>
      </c>
      <c r="G53" s="134">
        <f>+'Indirect Allocation'!G55</f>
        <v>0</v>
      </c>
      <c r="H53" s="134">
        <f>+'Indirect Allocation'!H55</f>
        <v>0</v>
      </c>
      <c r="I53" s="134">
        <f>+'Indirect Allocation'!I55</f>
        <v>0</v>
      </c>
      <c r="J53" s="134">
        <f>+'Indirect Allocation'!J55</f>
        <v>0</v>
      </c>
      <c r="K53" s="134">
        <f>+'Indirect Allocation'!K55</f>
        <v>0</v>
      </c>
      <c r="L53" s="276">
        <f t="shared" si="22"/>
        <v>0</v>
      </c>
      <c r="M53" s="287">
        <f>+'Indirect Allocation'!M55</f>
        <v>0</v>
      </c>
      <c r="N53" s="134">
        <f>+'Indirect Allocation'!N55</f>
        <v>0</v>
      </c>
      <c r="O53" s="277">
        <f t="shared" ref="O53:O54" si="24">SUM(M53:N53)</f>
        <v>0</v>
      </c>
      <c r="P53" s="278">
        <f t="shared" ref="P53:P54" si="25">+L53+O53</f>
        <v>0</v>
      </c>
      <c r="Q53" s="82"/>
    </row>
    <row r="54" spans="1:17" ht="15" customHeight="1" thickBot="1" x14ac:dyDescent="0.25">
      <c r="A54" s="283" t="str">
        <f>'Direct - Assignment'!B54</f>
        <v>TOTAL EXPENSES with Indirect Allocation</v>
      </c>
      <c r="B54" s="284"/>
      <c r="C54" s="134">
        <f>+C52+C53</f>
        <v>0</v>
      </c>
      <c r="D54" s="134">
        <f t="shared" ref="D54:K54" si="26">+D52+D53</f>
        <v>0</v>
      </c>
      <c r="E54" s="134">
        <f t="shared" si="26"/>
        <v>0</v>
      </c>
      <c r="F54" s="134">
        <f t="shared" si="26"/>
        <v>0</v>
      </c>
      <c r="G54" s="134">
        <f t="shared" si="26"/>
        <v>0</v>
      </c>
      <c r="H54" s="134">
        <f t="shared" si="26"/>
        <v>0</v>
      </c>
      <c r="I54" s="134">
        <f t="shared" si="26"/>
        <v>0</v>
      </c>
      <c r="J54" s="134">
        <f t="shared" si="26"/>
        <v>0</v>
      </c>
      <c r="K54" s="134">
        <f t="shared" si="26"/>
        <v>0</v>
      </c>
      <c r="L54" s="285">
        <f t="shared" si="22"/>
        <v>0</v>
      </c>
      <c r="M54" s="309">
        <f t="shared" ref="M54:N54" si="27">+M52+M53</f>
        <v>0</v>
      </c>
      <c r="N54" s="313">
        <f t="shared" si="27"/>
        <v>0</v>
      </c>
      <c r="O54" s="311">
        <f t="shared" si="24"/>
        <v>0</v>
      </c>
      <c r="P54" s="286">
        <f t="shared" si="25"/>
        <v>0</v>
      </c>
      <c r="Q54" s="82"/>
    </row>
    <row r="55" spans="1:17" ht="15" customHeight="1" thickBot="1" x14ac:dyDescent="0.25">
      <c r="A55" s="282" t="s">
        <v>121</v>
      </c>
      <c r="B55" s="94"/>
      <c r="C55" s="317">
        <f>IFERROR(+C15/$L15,0)</f>
        <v>0</v>
      </c>
      <c r="D55" s="318">
        <f t="shared" ref="D55:K55" si="28">IFERROR(+D15/$L15,0)</f>
        <v>0</v>
      </c>
      <c r="E55" s="318">
        <f t="shared" si="28"/>
        <v>0</v>
      </c>
      <c r="F55" s="318">
        <f t="shared" si="28"/>
        <v>0</v>
      </c>
      <c r="G55" s="318">
        <f t="shared" si="28"/>
        <v>0</v>
      </c>
      <c r="H55" s="318">
        <f t="shared" si="28"/>
        <v>0</v>
      </c>
      <c r="I55" s="318">
        <f t="shared" si="28"/>
        <v>0</v>
      </c>
      <c r="J55" s="318">
        <f t="shared" si="28"/>
        <v>0</v>
      </c>
      <c r="K55" s="319">
        <f t="shared" si="28"/>
        <v>0</v>
      </c>
      <c r="L55" s="314">
        <f t="shared" si="22"/>
        <v>0</v>
      </c>
      <c r="M55" s="160" t="s">
        <v>14</v>
      </c>
      <c r="N55" s="160" t="s">
        <v>14</v>
      </c>
      <c r="O55" s="279"/>
      <c r="P55" s="280"/>
      <c r="Q55" s="82"/>
    </row>
    <row r="56" spans="1:17" ht="15" customHeight="1" thickBot="1" x14ac:dyDescent="0.25">
      <c r="A56" s="118" t="s">
        <v>117</v>
      </c>
      <c r="B56" s="118"/>
      <c r="C56" s="315">
        <f>IFERROR(+C55*$N$54,0)</f>
        <v>0</v>
      </c>
      <c r="D56" s="315">
        <f>IFERROR(+D55*$N$54,0)</f>
        <v>0</v>
      </c>
      <c r="E56" s="315">
        <f t="shared" ref="E56:K56" si="29">IFERROR(+E55*$N$54,0)</f>
        <v>0</v>
      </c>
      <c r="F56" s="315">
        <f t="shared" si="29"/>
        <v>0</v>
      </c>
      <c r="G56" s="315">
        <f t="shared" si="29"/>
        <v>0</v>
      </c>
      <c r="H56" s="315">
        <f t="shared" si="29"/>
        <v>0</v>
      </c>
      <c r="I56" s="315">
        <f t="shared" si="29"/>
        <v>0</v>
      </c>
      <c r="J56" s="315">
        <f t="shared" si="29"/>
        <v>0</v>
      </c>
      <c r="K56" s="316">
        <f t="shared" si="29"/>
        <v>0</v>
      </c>
      <c r="L56" s="312">
        <f>SUM(C56:K56)</f>
        <v>0</v>
      </c>
      <c r="M56" s="310"/>
      <c r="N56" s="122">
        <f>-N54</f>
        <v>0</v>
      </c>
      <c r="O56" s="122"/>
      <c r="P56" s="120"/>
    </row>
  </sheetData>
  <mergeCells count="3">
    <mergeCell ref="C2:L2"/>
    <mergeCell ref="M2:O2"/>
    <mergeCell ref="A1:B1"/>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6313159-ADE9-4C3C-938A-F55DB10BB90E}">
            <xm:f>'Your Chart of Accounts'!$B40="H"</xm:f>
            <x14:dxf>
              <font>
                <b/>
                <i/>
              </font>
            </x14:dxf>
          </x14:cfRule>
          <xm:sqref>A31:A51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workbookViewId="0">
      <pane xSplit="2" ySplit="3" topLeftCell="C4" activePane="bottomRight" state="frozen"/>
      <selection pane="topRight" activeCell="C1" sqref="C1"/>
      <selection pane="bottomLeft" activeCell="A4" sqref="A4"/>
      <selection pane="bottomRight" sqref="A1:B1"/>
    </sheetView>
  </sheetViews>
  <sheetFormatPr defaultRowHeight="12" x14ac:dyDescent="0.2"/>
  <cols>
    <col min="1" max="1" width="28.77734375" style="7" customWidth="1"/>
    <col min="2" max="2" width="1.77734375" style="7" customWidth="1"/>
    <col min="3" max="11" width="8.77734375" style="7" customWidth="1"/>
    <col min="12" max="12" width="10.77734375" style="7" customWidth="1"/>
    <col min="13" max="14" width="8.77734375" style="7" customWidth="1"/>
    <col min="15" max="15" width="9.77734375" style="7" customWidth="1"/>
    <col min="16" max="16" width="9.33203125" style="7" bestFit="1" customWidth="1"/>
    <col min="17" max="17" width="32.77734375" style="7" customWidth="1"/>
    <col min="18" max="16384" width="8.88671875" style="7"/>
  </cols>
  <sheetData>
    <row r="1" spans="1:17" ht="15" customHeight="1" x14ac:dyDescent="0.25">
      <c r="A1" s="421" t="str">
        <f>IF('Your Programs'!B15="","",'Your Programs'!B15)</f>
        <v/>
      </c>
      <c r="B1" s="421"/>
      <c r="C1" s="86"/>
      <c r="D1" s="86"/>
      <c r="E1" s="16"/>
      <c r="F1" s="16"/>
      <c r="G1" s="16"/>
      <c r="H1" s="16"/>
      <c r="I1" s="16"/>
      <c r="J1" s="16"/>
      <c r="K1" s="16"/>
      <c r="L1" s="16"/>
      <c r="M1" s="16"/>
      <c r="N1" s="16"/>
      <c r="O1" s="16"/>
      <c r="P1" s="16"/>
      <c r="Q1" s="16"/>
    </row>
    <row r="2" spans="1:17" ht="16.5" thickBot="1" x14ac:dyDescent="0.3">
      <c r="A2" s="189" t="s">
        <v>55</v>
      </c>
      <c r="B2" s="114"/>
      <c r="C2" s="434" t="s">
        <v>15</v>
      </c>
      <c r="D2" s="435"/>
      <c r="E2" s="435"/>
      <c r="F2" s="435"/>
      <c r="G2" s="435"/>
      <c r="H2" s="435"/>
      <c r="I2" s="435"/>
      <c r="J2" s="435"/>
      <c r="K2" s="435"/>
      <c r="L2" s="436"/>
      <c r="M2" s="431" t="s">
        <v>16</v>
      </c>
      <c r="N2" s="431"/>
      <c r="O2" s="432"/>
      <c r="P2" s="205" t="s">
        <v>0</v>
      </c>
      <c r="Q2" s="108" t="s">
        <v>18</v>
      </c>
    </row>
    <row r="3" spans="1:17" ht="36" x14ac:dyDescent="0.2">
      <c r="A3" s="84">
        <f>+'Your Programs'!$B$19</f>
        <v>0</v>
      </c>
      <c r="B3" s="113"/>
      <c r="C3" s="136" t="str">
        <f>IF('Your Programs'!B24=0,"",'Your Programs'!B24)</f>
        <v/>
      </c>
      <c r="D3" s="136" t="str">
        <f>IF('Your Programs'!B25=0,"",'Your Programs'!B25)</f>
        <v/>
      </c>
      <c r="E3" s="136" t="str">
        <f>IF('Your Programs'!B26=0,"",'Your Programs'!B26)</f>
        <v/>
      </c>
      <c r="F3" s="136" t="str">
        <f>IF('Your Programs'!B27=0,"",'Your Programs'!B27)</f>
        <v/>
      </c>
      <c r="G3" s="136" t="str">
        <f>IF('Your Programs'!B28=0,"",'Your Programs'!B28)</f>
        <v/>
      </c>
      <c r="H3" s="136" t="str">
        <f>IF('Your Programs'!B29=0,"",'Your Programs'!B29)</f>
        <v/>
      </c>
      <c r="I3" s="136" t="str">
        <f>IF('Your Programs'!B30=0,"",'Your Programs'!B30)</f>
        <v/>
      </c>
      <c r="J3" s="136" t="str">
        <f>IF('Your Programs'!B31=0,"",'Your Programs'!B31)</f>
        <v/>
      </c>
      <c r="K3" s="136" t="str">
        <f>IF('Your Programs'!B32=0,"",'Your Programs'!B32)</f>
        <v/>
      </c>
      <c r="L3" s="96" t="s">
        <v>20</v>
      </c>
      <c r="M3" s="136" t="str">
        <f>+'Your Programs'!B33</f>
        <v>Management and General (Admin)</v>
      </c>
      <c r="N3" s="129" t="str">
        <f>+'Your Programs'!B34</f>
        <v>Fundraising</v>
      </c>
      <c r="O3" s="102" t="s">
        <v>20</v>
      </c>
      <c r="P3" s="206"/>
      <c r="Q3" s="82"/>
    </row>
    <row r="4" spans="1:17" ht="12.75" x14ac:dyDescent="0.2">
      <c r="A4" s="19"/>
      <c r="B4" s="19"/>
      <c r="C4" s="161"/>
      <c r="D4" s="161"/>
      <c r="E4" s="161"/>
      <c r="F4" s="161"/>
      <c r="G4" s="161"/>
      <c r="H4" s="161"/>
      <c r="I4" s="161"/>
      <c r="J4" s="161"/>
      <c r="K4" s="161"/>
      <c r="L4" s="109"/>
      <c r="M4" s="157"/>
      <c r="N4" s="157"/>
      <c r="O4" s="110"/>
      <c r="P4" s="221"/>
      <c r="Q4" s="82"/>
    </row>
    <row r="5" spans="1:17" ht="12.75" x14ac:dyDescent="0.2">
      <c r="A5" s="150"/>
      <c r="B5" s="19"/>
      <c r="C5" s="156"/>
      <c r="D5" s="156"/>
      <c r="E5" s="156"/>
      <c r="F5" s="156"/>
      <c r="G5" s="156"/>
      <c r="H5" s="156"/>
      <c r="I5" s="156"/>
      <c r="J5" s="156"/>
      <c r="K5" s="156"/>
      <c r="L5" s="111"/>
      <c r="M5" s="156"/>
      <c r="N5" s="156"/>
      <c r="O5" s="112"/>
      <c r="P5" s="209"/>
      <c r="Q5" s="82"/>
    </row>
    <row r="6" spans="1:17" ht="15" customHeight="1" x14ac:dyDescent="0.2">
      <c r="A6" s="87"/>
      <c r="B6" s="87"/>
      <c r="C6" s="131"/>
      <c r="D6" s="131"/>
      <c r="E6" s="131"/>
      <c r="F6" s="131"/>
      <c r="G6" s="131"/>
      <c r="H6" s="131"/>
      <c r="I6" s="131"/>
      <c r="J6" s="131"/>
      <c r="K6" s="131"/>
      <c r="L6" s="9"/>
      <c r="M6" s="131"/>
      <c r="N6" s="131"/>
      <c r="O6" s="103"/>
      <c r="P6" s="210"/>
      <c r="Q6" s="82"/>
    </row>
    <row r="7" spans="1:17" ht="15" customHeight="1" x14ac:dyDescent="0.2">
      <c r="A7" s="20" t="s">
        <v>3</v>
      </c>
      <c r="B7" s="20"/>
      <c r="C7" s="131"/>
      <c r="D7" s="131"/>
      <c r="E7" s="131"/>
      <c r="F7" s="131"/>
      <c r="G7" s="131"/>
      <c r="H7" s="131"/>
      <c r="I7" s="131"/>
      <c r="J7" s="131"/>
      <c r="K7" s="131"/>
      <c r="L7" s="9"/>
      <c r="M7" s="131"/>
      <c r="N7" s="131"/>
      <c r="O7" s="103"/>
      <c r="P7" s="210"/>
      <c r="Q7" s="82"/>
    </row>
    <row r="8" spans="1:17" ht="15" customHeight="1" x14ac:dyDescent="0.2">
      <c r="A8" s="88" t="str">
        <f>'Direct - Assignment'!B8</f>
        <v>Contributed Support</v>
      </c>
      <c r="B8" s="88"/>
      <c r="C8" s="132"/>
      <c r="D8" s="132"/>
      <c r="E8" s="132"/>
      <c r="F8" s="132"/>
      <c r="G8" s="132"/>
      <c r="H8" s="132"/>
      <c r="I8" s="132"/>
      <c r="J8" s="132"/>
      <c r="K8" s="132"/>
      <c r="L8" s="10"/>
      <c r="M8" s="132"/>
      <c r="N8" s="132"/>
      <c r="O8" s="104"/>
      <c r="P8" s="211"/>
      <c r="Q8" s="82"/>
    </row>
    <row r="9" spans="1:17" ht="15" customHeight="1" x14ac:dyDescent="0.2">
      <c r="A9" s="89" t="str">
        <f>'Direct - Assignment'!B9</f>
        <v/>
      </c>
      <c r="B9" s="115"/>
      <c r="C9" s="132">
        <f>SUM('Direct - Assignment'!C9,'Direct Allocation (FTEs)'!D11,'Direct Allocation Method 1'!D10,'Direct Allocation Method 2'!D10)</f>
        <v>0</v>
      </c>
      <c r="D9" s="132">
        <f>SUM('Direct - Assignment'!D9,'Direct Allocation (FTEs)'!E11,'Direct Allocation Method 1'!E10,'Direct Allocation Method 2'!E10)</f>
        <v>0</v>
      </c>
      <c r="E9" s="132">
        <f>SUM('Direct - Assignment'!E9,'Direct Allocation (FTEs)'!F11,'Direct Allocation Method 1'!F10,'Direct Allocation Method 2'!F10)</f>
        <v>0</v>
      </c>
      <c r="F9" s="132">
        <f>SUM('Direct - Assignment'!F9,'Direct Allocation (FTEs)'!G11,'Direct Allocation Method 1'!G10,'Direct Allocation Method 2'!G10)</f>
        <v>0</v>
      </c>
      <c r="G9" s="132">
        <f>SUM('Direct - Assignment'!G9,'Direct Allocation (FTEs)'!H11,'Direct Allocation Method 1'!H10,'Direct Allocation Method 2'!H10)</f>
        <v>0</v>
      </c>
      <c r="H9" s="132">
        <f>SUM('Direct - Assignment'!H9,'Direct Allocation (FTEs)'!I11,'Direct Allocation Method 1'!I10,'Direct Allocation Method 2'!I10)</f>
        <v>0</v>
      </c>
      <c r="I9" s="132">
        <f>SUM('Direct - Assignment'!I9,'Direct Allocation (FTEs)'!J11,'Direct Allocation Method 1'!J10,'Direct Allocation Method 2'!J10)</f>
        <v>0</v>
      </c>
      <c r="J9" s="132">
        <f>SUM('Direct - Assignment'!J9,'Direct Allocation (FTEs)'!K11,'Direct Allocation Method 1'!K10,'Direct Allocation Method 2'!K10)</f>
        <v>0</v>
      </c>
      <c r="K9" s="132">
        <f>SUM('Direct - Assignment'!K9,'Direct Allocation (FTEs)'!L11,'Direct Allocation Method 1'!L10,'Direct Allocation Method 2'!L10)</f>
        <v>0</v>
      </c>
      <c r="L9" s="10">
        <f>SUM(C9:K9)</f>
        <v>0</v>
      </c>
      <c r="M9" s="132">
        <f>SUM('Direct - Assignment'!M9,'Direct Allocation (FTEs)'!N11,'Direct Allocation Method 1'!N10,'Direct Allocation Method 2'!N10)</f>
        <v>0</v>
      </c>
      <c r="N9" s="132">
        <f>SUM('Direct - Assignment'!N9,'Direct Allocation (FTEs)'!O11,'Direct Allocation Method 1'!O10,'Direct Allocation Method 2'!O10)</f>
        <v>0</v>
      </c>
      <c r="O9" s="104">
        <f>SUM(M9:N9)</f>
        <v>0</v>
      </c>
      <c r="P9" s="211">
        <f>+L9+O9</f>
        <v>0</v>
      </c>
      <c r="Q9" s="82"/>
    </row>
    <row r="10" spans="1:17" ht="15" customHeight="1" x14ac:dyDescent="0.2">
      <c r="A10" s="89" t="str">
        <f>'Direct - Assignment'!B10</f>
        <v/>
      </c>
      <c r="B10" s="115"/>
      <c r="C10" s="132">
        <f>SUM('Direct - Assignment'!C10,'Direct Allocation (FTEs)'!D12,'Direct Allocation Method 1'!D11,'Direct Allocation Method 2'!D11)</f>
        <v>0</v>
      </c>
      <c r="D10" s="132">
        <f>SUM('Direct - Assignment'!D10,'Direct Allocation (FTEs)'!E12,'Direct Allocation Method 1'!E11,'Direct Allocation Method 2'!E11)</f>
        <v>0</v>
      </c>
      <c r="E10" s="132">
        <f>SUM('Direct - Assignment'!E10,'Direct Allocation (FTEs)'!F12,'Direct Allocation Method 1'!F11,'Direct Allocation Method 2'!F11)</f>
        <v>0</v>
      </c>
      <c r="F10" s="132">
        <f>SUM('Direct - Assignment'!F10,'Direct Allocation (FTEs)'!G12,'Direct Allocation Method 1'!G11,'Direct Allocation Method 2'!G11)</f>
        <v>0</v>
      </c>
      <c r="G10" s="132">
        <f>SUM('Direct - Assignment'!G10,'Direct Allocation (FTEs)'!H12,'Direct Allocation Method 1'!H11,'Direct Allocation Method 2'!H11)</f>
        <v>0</v>
      </c>
      <c r="H10" s="132">
        <f>SUM('Direct - Assignment'!H10,'Direct Allocation (FTEs)'!I12,'Direct Allocation Method 1'!I11,'Direct Allocation Method 2'!I11)</f>
        <v>0</v>
      </c>
      <c r="I10" s="132">
        <f>SUM('Direct - Assignment'!I10,'Direct Allocation (FTEs)'!J12,'Direct Allocation Method 1'!J11,'Direct Allocation Method 2'!J11)</f>
        <v>0</v>
      </c>
      <c r="J10" s="132">
        <f>SUM('Direct - Assignment'!J10,'Direct Allocation (FTEs)'!K12,'Direct Allocation Method 1'!K11,'Direct Allocation Method 2'!K11)</f>
        <v>0</v>
      </c>
      <c r="K10" s="132">
        <f>SUM('Direct - Assignment'!K10,'Direct Allocation (FTEs)'!L12,'Direct Allocation Method 1'!L11,'Direct Allocation Method 2'!L11)</f>
        <v>0</v>
      </c>
      <c r="L10" s="10">
        <f t="shared" ref="L10:L22" si="0">SUM(C10:K10)</f>
        <v>0</v>
      </c>
      <c r="M10" s="132">
        <f>SUM('Direct - Assignment'!M10,'Direct Allocation (FTEs)'!N12,'Direct Allocation Method 1'!N11,'Direct Allocation Method 2'!N11)</f>
        <v>0</v>
      </c>
      <c r="N10" s="132">
        <f>SUM('Direct - Assignment'!N10,'Direct Allocation (FTEs)'!O12,'Direct Allocation Method 1'!O11,'Direct Allocation Method 2'!O11)</f>
        <v>0</v>
      </c>
      <c r="O10" s="104">
        <f t="shared" ref="O10:O22" si="1">SUM(M10:N10)</f>
        <v>0</v>
      </c>
      <c r="P10" s="211">
        <f t="shared" ref="P10:P22" si="2">+L10+O10</f>
        <v>0</v>
      </c>
      <c r="Q10" s="82"/>
    </row>
    <row r="11" spans="1:17" ht="15" customHeight="1" x14ac:dyDescent="0.2">
      <c r="A11" s="89" t="str">
        <f>'Direct - Assignment'!B11</f>
        <v/>
      </c>
      <c r="B11" s="115"/>
      <c r="C11" s="132">
        <f>SUM('Direct - Assignment'!C11,'Direct Allocation (FTEs)'!D13,'Direct Allocation Method 1'!D12,'Direct Allocation Method 2'!D12)</f>
        <v>0</v>
      </c>
      <c r="D11" s="132">
        <f>SUM('Direct - Assignment'!D11,'Direct Allocation (FTEs)'!E13,'Direct Allocation Method 1'!E12,'Direct Allocation Method 2'!E12)</f>
        <v>0</v>
      </c>
      <c r="E11" s="132">
        <f>SUM('Direct - Assignment'!E11,'Direct Allocation (FTEs)'!F13,'Direct Allocation Method 1'!F12,'Direct Allocation Method 2'!F12)</f>
        <v>0</v>
      </c>
      <c r="F11" s="132">
        <f>SUM('Direct - Assignment'!F11,'Direct Allocation (FTEs)'!G13,'Direct Allocation Method 1'!G12,'Direct Allocation Method 2'!G12)</f>
        <v>0</v>
      </c>
      <c r="G11" s="132">
        <f>SUM('Direct - Assignment'!G11,'Direct Allocation (FTEs)'!H13,'Direct Allocation Method 1'!H12,'Direct Allocation Method 2'!H12)</f>
        <v>0</v>
      </c>
      <c r="H11" s="132">
        <f>SUM('Direct - Assignment'!H11,'Direct Allocation (FTEs)'!I13,'Direct Allocation Method 1'!I12,'Direct Allocation Method 2'!I12)</f>
        <v>0</v>
      </c>
      <c r="I11" s="132">
        <f>SUM('Direct - Assignment'!I11,'Direct Allocation (FTEs)'!J13,'Direct Allocation Method 1'!J12,'Direct Allocation Method 2'!J12)</f>
        <v>0</v>
      </c>
      <c r="J11" s="132">
        <f>SUM('Direct - Assignment'!J11,'Direct Allocation (FTEs)'!K13,'Direct Allocation Method 1'!K12,'Direct Allocation Method 2'!K12)</f>
        <v>0</v>
      </c>
      <c r="K11" s="132">
        <f>SUM('Direct - Assignment'!K11,'Direct Allocation (FTEs)'!L13,'Direct Allocation Method 1'!L12,'Direct Allocation Method 2'!L12)</f>
        <v>0</v>
      </c>
      <c r="L11" s="10">
        <f t="shared" si="0"/>
        <v>0</v>
      </c>
      <c r="M11" s="132">
        <f>SUM('Direct - Assignment'!M11,'Direct Allocation (FTEs)'!N13,'Direct Allocation Method 1'!N12,'Direct Allocation Method 2'!N12)</f>
        <v>0</v>
      </c>
      <c r="N11" s="132">
        <f>SUM('Direct - Assignment'!N11,'Direct Allocation (FTEs)'!O13,'Direct Allocation Method 1'!O12,'Direct Allocation Method 2'!O12)</f>
        <v>0</v>
      </c>
      <c r="O11" s="104">
        <f t="shared" si="1"/>
        <v>0</v>
      </c>
      <c r="P11" s="211">
        <f t="shared" si="2"/>
        <v>0</v>
      </c>
      <c r="Q11" s="82"/>
    </row>
    <row r="12" spans="1:17" ht="15" customHeight="1" x14ac:dyDescent="0.2">
      <c r="A12" s="89" t="str">
        <f>'Direct - Assignment'!B12</f>
        <v/>
      </c>
      <c r="B12" s="115"/>
      <c r="C12" s="132">
        <f>SUM('Direct - Assignment'!C12,'Direct Allocation (FTEs)'!D14,'Direct Allocation Method 1'!D13,'Direct Allocation Method 2'!D13)</f>
        <v>0</v>
      </c>
      <c r="D12" s="132">
        <f>SUM('Direct - Assignment'!D12,'Direct Allocation (FTEs)'!E14,'Direct Allocation Method 1'!E13,'Direct Allocation Method 2'!E13)</f>
        <v>0</v>
      </c>
      <c r="E12" s="132">
        <f>SUM('Direct - Assignment'!E12,'Direct Allocation (FTEs)'!F14,'Direct Allocation Method 1'!F13,'Direct Allocation Method 2'!F13)</f>
        <v>0</v>
      </c>
      <c r="F12" s="132">
        <f>SUM('Direct - Assignment'!F12,'Direct Allocation (FTEs)'!G14,'Direct Allocation Method 1'!G13,'Direct Allocation Method 2'!G13)</f>
        <v>0</v>
      </c>
      <c r="G12" s="132">
        <f>SUM('Direct - Assignment'!G12,'Direct Allocation (FTEs)'!H14,'Direct Allocation Method 1'!H13,'Direct Allocation Method 2'!H13)</f>
        <v>0</v>
      </c>
      <c r="H12" s="132">
        <f>SUM('Direct - Assignment'!H12,'Direct Allocation (FTEs)'!I14,'Direct Allocation Method 1'!I13,'Direct Allocation Method 2'!I13)</f>
        <v>0</v>
      </c>
      <c r="I12" s="132">
        <f>SUM('Direct - Assignment'!I12,'Direct Allocation (FTEs)'!J14,'Direct Allocation Method 1'!J13,'Direct Allocation Method 2'!J13)</f>
        <v>0</v>
      </c>
      <c r="J12" s="132">
        <f>SUM('Direct - Assignment'!J12,'Direct Allocation (FTEs)'!K14,'Direct Allocation Method 1'!K13,'Direct Allocation Method 2'!K13)</f>
        <v>0</v>
      </c>
      <c r="K12" s="132">
        <f>SUM('Direct - Assignment'!K12,'Direct Allocation (FTEs)'!L14,'Direct Allocation Method 1'!L13,'Direct Allocation Method 2'!L13)</f>
        <v>0</v>
      </c>
      <c r="L12" s="10">
        <f t="shared" si="0"/>
        <v>0</v>
      </c>
      <c r="M12" s="132">
        <f>SUM('Direct - Assignment'!M12,'Direct Allocation (FTEs)'!N14,'Direct Allocation Method 1'!N13,'Direct Allocation Method 2'!N13)</f>
        <v>0</v>
      </c>
      <c r="N12" s="132">
        <f>SUM('Direct - Assignment'!N12,'Direct Allocation (FTEs)'!O14,'Direct Allocation Method 1'!O13,'Direct Allocation Method 2'!O13)</f>
        <v>0</v>
      </c>
      <c r="O12" s="104">
        <f t="shared" si="1"/>
        <v>0</v>
      </c>
      <c r="P12" s="211">
        <f t="shared" si="2"/>
        <v>0</v>
      </c>
      <c r="Q12" s="82"/>
    </row>
    <row r="13" spans="1:17" ht="15" customHeight="1" x14ac:dyDescent="0.2">
      <c r="A13" s="89" t="str">
        <f>'Direct - Assignment'!B13</f>
        <v/>
      </c>
      <c r="B13" s="115"/>
      <c r="C13" s="132">
        <f>SUM('Direct - Assignment'!C13,'Direct Allocation (FTEs)'!D15,'Direct Allocation Method 1'!D14,'Direct Allocation Method 2'!D14)</f>
        <v>0</v>
      </c>
      <c r="D13" s="132">
        <f>SUM('Direct - Assignment'!D13,'Direct Allocation (FTEs)'!E15,'Direct Allocation Method 1'!E14,'Direct Allocation Method 2'!E14)</f>
        <v>0</v>
      </c>
      <c r="E13" s="132">
        <f>SUM('Direct - Assignment'!E13,'Direct Allocation (FTEs)'!F15,'Direct Allocation Method 1'!F14,'Direct Allocation Method 2'!F14)</f>
        <v>0</v>
      </c>
      <c r="F13" s="132">
        <f>SUM('Direct - Assignment'!F13,'Direct Allocation (FTEs)'!G15,'Direct Allocation Method 1'!G14,'Direct Allocation Method 2'!G14)</f>
        <v>0</v>
      </c>
      <c r="G13" s="132">
        <f>SUM('Direct - Assignment'!G13,'Direct Allocation (FTEs)'!H15,'Direct Allocation Method 1'!H14,'Direct Allocation Method 2'!H14)</f>
        <v>0</v>
      </c>
      <c r="H13" s="132">
        <f>SUM('Direct - Assignment'!H13,'Direct Allocation (FTEs)'!I15,'Direct Allocation Method 1'!I14,'Direct Allocation Method 2'!I14)</f>
        <v>0</v>
      </c>
      <c r="I13" s="132">
        <f>SUM('Direct - Assignment'!I13,'Direct Allocation (FTEs)'!J15,'Direct Allocation Method 1'!J14,'Direct Allocation Method 2'!J14)</f>
        <v>0</v>
      </c>
      <c r="J13" s="132">
        <f>SUM('Direct - Assignment'!J13,'Direct Allocation (FTEs)'!K15,'Direct Allocation Method 1'!K14,'Direct Allocation Method 2'!K14)</f>
        <v>0</v>
      </c>
      <c r="K13" s="132">
        <f>SUM('Direct - Assignment'!K13,'Direct Allocation (FTEs)'!L15,'Direct Allocation Method 1'!L14,'Direct Allocation Method 2'!L14)</f>
        <v>0</v>
      </c>
      <c r="L13" s="10">
        <f t="shared" si="0"/>
        <v>0</v>
      </c>
      <c r="M13" s="132">
        <f>SUM('Direct - Assignment'!M13,'Direct Allocation (FTEs)'!N15,'Direct Allocation Method 1'!N14,'Direct Allocation Method 2'!N14)</f>
        <v>0</v>
      </c>
      <c r="N13" s="132">
        <f>SUM('Direct - Assignment'!N13,'Direct Allocation (FTEs)'!O15,'Direct Allocation Method 1'!O14,'Direct Allocation Method 2'!O14)</f>
        <v>0</v>
      </c>
      <c r="O13" s="104">
        <f t="shared" si="1"/>
        <v>0</v>
      </c>
      <c r="P13" s="211">
        <f t="shared" si="2"/>
        <v>0</v>
      </c>
      <c r="Q13" s="82"/>
    </row>
    <row r="14" spans="1:17" ht="15" customHeight="1" x14ac:dyDescent="0.2">
      <c r="A14" s="89" t="str">
        <f>'Direct - Assignment'!B14</f>
        <v>Revenue Released from Restrictions</v>
      </c>
      <c r="B14" s="115"/>
      <c r="C14" s="132">
        <f>SUM('Direct - Assignment'!C14,'Direct Allocation (FTEs)'!D16,'Direct Allocation Method 1'!D15,'Direct Allocation Method 2'!D15)</f>
        <v>0</v>
      </c>
      <c r="D14" s="132">
        <f>SUM('Direct - Assignment'!D14,'Direct Allocation (FTEs)'!E16,'Direct Allocation Method 1'!E15,'Direct Allocation Method 2'!E15)</f>
        <v>0</v>
      </c>
      <c r="E14" s="132">
        <f>SUM('Direct - Assignment'!E14,'Direct Allocation (FTEs)'!F16,'Direct Allocation Method 1'!F15,'Direct Allocation Method 2'!F15)</f>
        <v>0</v>
      </c>
      <c r="F14" s="132">
        <f>SUM('Direct - Assignment'!F14,'Direct Allocation (FTEs)'!G16,'Direct Allocation Method 1'!G15,'Direct Allocation Method 2'!G15)</f>
        <v>0</v>
      </c>
      <c r="G14" s="132">
        <f>SUM('Direct - Assignment'!G14,'Direct Allocation (FTEs)'!H16,'Direct Allocation Method 1'!H15,'Direct Allocation Method 2'!H15)</f>
        <v>0</v>
      </c>
      <c r="H14" s="132">
        <f>SUM('Direct - Assignment'!H14,'Direct Allocation (FTEs)'!I16,'Direct Allocation Method 1'!I15,'Direct Allocation Method 2'!I15)</f>
        <v>0</v>
      </c>
      <c r="I14" s="132">
        <f>SUM('Direct - Assignment'!I14,'Direct Allocation (FTEs)'!J16,'Direct Allocation Method 1'!J15,'Direct Allocation Method 2'!J15)</f>
        <v>0</v>
      </c>
      <c r="J14" s="132">
        <f>SUM('Direct - Assignment'!J14,'Direct Allocation (FTEs)'!K16,'Direct Allocation Method 1'!K15,'Direct Allocation Method 2'!K15)</f>
        <v>0</v>
      </c>
      <c r="K14" s="132">
        <f>SUM('Direct - Assignment'!K14,'Direct Allocation (FTEs)'!L16,'Direct Allocation Method 1'!L15,'Direct Allocation Method 2'!L15)</f>
        <v>0</v>
      </c>
      <c r="L14" s="10">
        <f t="shared" si="0"/>
        <v>0</v>
      </c>
      <c r="M14" s="132">
        <f>SUM('Direct - Assignment'!M14,'Direct Allocation (FTEs)'!N16,'Direct Allocation Method 1'!N15,'Direct Allocation Method 2'!N15)</f>
        <v>0</v>
      </c>
      <c r="N14" s="132">
        <f>SUM('Direct - Assignment'!N14,'Direct Allocation (FTEs)'!O16,'Direct Allocation Method 1'!O15,'Direct Allocation Method 2'!O15)</f>
        <v>0</v>
      </c>
      <c r="O14" s="104">
        <f t="shared" si="1"/>
        <v>0</v>
      </c>
      <c r="P14" s="211">
        <f t="shared" si="2"/>
        <v>0</v>
      </c>
      <c r="Q14" s="82"/>
    </row>
    <row r="15" spans="1:17" ht="15" customHeight="1" x14ac:dyDescent="0.2">
      <c r="A15" s="90" t="str">
        <f>'Direct - Assignment'!B15</f>
        <v>Subtotal Support</v>
      </c>
      <c r="B15" s="115"/>
      <c r="C15" s="132">
        <f>SUM('Direct - Assignment'!C15,'Direct Allocation (FTEs)'!D17,'Direct Allocation Method 1'!D16,'Direct Allocation Method 2'!D16)</f>
        <v>0</v>
      </c>
      <c r="D15" s="132">
        <f>SUM('Direct - Assignment'!D15,'Direct Allocation (FTEs)'!E17,'Direct Allocation Method 1'!E16,'Direct Allocation Method 2'!E16)</f>
        <v>0</v>
      </c>
      <c r="E15" s="132">
        <f>SUM('Direct - Assignment'!E15,'Direct Allocation (FTEs)'!F17,'Direct Allocation Method 1'!F16,'Direct Allocation Method 2'!F16)</f>
        <v>0</v>
      </c>
      <c r="F15" s="132">
        <f>SUM('Direct - Assignment'!F15,'Direct Allocation (FTEs)'!G17,'Direct Allocation Method 1'!G16,'Direct Allocation Method 2'!G16)</f>
        <v>0</v>
      </c>
      <c r="G15" s="132">
        <f>SUM('Direct - Assignment'!G15,'Direct Allocation (FTEs)'!H17,'Direct Allocation Method 1'!H16,'Direct Allocation Method 2'!H16)</f>
        <v>0</v>
      </c>
      <c r="H15" s="132">
        <f>SUM('Direct - Assignment'!H15,'Direct Allocation (FTEs)'!I17,'Direct Allocation Method 1'!I16,'Direct Allocation Method 2'!I16)</f>
        <v>0</v>
      </c>
      <c r="I15" s="132">
        <f>SUM('Direct - Assignment'!I15,'Direct Allocation (FTEs)'!J17,'Direct Allocation Method 1'!J16,'Direct Allocation Method 2'!J16)</f>
        <v>0</v>
      </c>
      <c r="J15" s="132">
        <f>SUM('Direct - Assignment'!J15,'Direct Allocation (FTEs)'!K17,'Direct Allocation Method 1'!K16,'Direct Allocation Method 2'!K16)</f>
        <v>0</v>
      </c>
      <c r="K15" s="132">
        <f>SUM('Direct - Assignment'!K15,'Direct Allocation (FTEs)'!L17,'Direct Allocation Method 1'!L16,'Direct Allocation Method 2'!L16)</f>
        <v>0</v>
      </c>
      <c r="L15" s="10">
        <f t="shared" si="0"/>
        <v>0</v>
      </c>
      <c r="M15" s="132">
        <f>SUM('Direct - Assignment'!M15,'Direct Allocation (FTEs)'!N17,'Direct Allocation Method 1'!N16,'Direct Allocation Method 2'!N16)</f>
        <v>0</v>
      </c>
      <c r="N15" s="132">
        <f>SUM('Direct - Assignment'!N15,'Direct Allocation (FTEs)'!O17,'Direct Allocation Method 1'!O16,'Direct Allocation Method 2'!O16)</f>
        <v>0</v>
      </c>
      <c r="O15" s="104">
        <f t="shared" si="1"/>
        <v>0</v>
      </c>
      <c r="P15" s="211">
        <f t="shared" si="2"/>
        <v>0</v>
      </c>
      <c r="Q15" s="82"/>
    </row>
    <row r="16" spans="1:17" ht="15" customHeight="1" x14ac:dyDescent="0.2">
      <c r="A16" s="88" t="str">
        <f>'Direct - Assignment'!B16</f>
        <v>Earned Revenue</v>
      </c>
      <c r="B16" s="2"/>
      <c r="C16" s="132"/>
      <c r="D16" s="132"/>
      <c r="E16" s="132"/>
      <c r="F16" s="132"/>
      <c r="G16" s="132"/>
      <c r="H16" s="132"/>
      <c r="I16" s="132"/>
      <c r="J16" s="132"/>
      <c r="K16" s="132"/>
      <c r="L16" s="10"/>
      <c r="M16" s="132"/>
      <c r="N16" s="132"/>
      <c r="O16" s="104"/>
      <c r="P16" s="211"/>
      <c r="Q16" s="82"/>
    </row>
    <row r="17" spans="1:17" ht="15" customHeight="1" x14ac:dyDescent="0.2">
      <c r="A17" s="89" t="str">
        <f>'Direct - Assignment'!B17</f>
        <v/>
      </c>
      <c r="B17" s="115"/>
      <c r="C17" s="132">
        <f>SUM('Direct - Assignment'!C17,'Direct Allocation (FTEs)'!D19,'Direct Allocation Method 1'!D18,'Direct Allocation Method 2'!D18)</f>
        <v>0</v>
      </c>
      <c r="D17" s="132">
        <f>SUM('Direct - Assignment'!D17,'Direct Allocation (FTEs)'!E19,'Direct Allocation Method 1'!E18,'Direct Allocation Method 2'!E18)</f>
        <v>0</v>
      </c>
      <c r="E17" s="132">
        <f>SUM('Direct - Assignment'!E17,'Direct Allocation (FTEs)'!F19,'Direct Allocation Method 1'!F18,'Direct Allocation Method 2'!F18)</f>
        <v>0</v>
      </c>
      <c r="F17" s="132">
        <f>SUM('Direct - Assignment'!F17,'Direct Allocation (FTEs)'!G19,'Direct Allocation Method 1'!G18,'Direct Allocation Method 2'!G18)</f>
        <v>0</v>
      </c>
      <c r="G17" s="132">
        <f>SUM('Direct - Assignment'!G17,'Direct Allocation (FTEs)'!H19,'Direct Allocation Method 1'!H18,'Direct Allocation Method 2'!H18)</f>
        <v>0</v>
      </c>
      <c r="H17" s="132">
        <f>SUM('Direct - Assignment'!H17,'Direct Allocation (FTEs)'!I19,'Direct Allocation Method 1'!I18,'Direct Allocation Method 2'!I18)</f>
        <v>0</v>
      </c>
      <c r="I17" s="132">
        <f>SUM('Direct - Assignment'!I17,'Direct Allocation (FTEs)'!J19,'Direct Allocation Method 1'!J18,'Direct Allocation Method 2'!J18)</f>
        <v>0</v>
      </c>
      <c r="J17" s="132">
        <f>SUM('Direct - Assignment'!J17,'Direct Allocation (FTEs)'!K19,'Direct Allocation Method 1'!K18,'Direct Allocation Method 2'!K18)</f>
        <v>0</v>
      </c>
      <c r="K17" s="132">
        <f>SUM('Direct - Assignment'!K17,'Direct Allocation (FTEs)'!L19,'Direct Allocation Method 1'!L18,'Direct Allocation Method 2'!L18)</f>
        <v>0</v>
      </c>
      <c r="L17" s="10">
        <f>SUM(C17:K17)</f>
        <v>0</v>
      </c>
      <c r="M17" s="132">
        <f>SUM('Direct - Assignment'!M17,'Direct Allocation (FTEs)'!N19,'Direct Allocation Method 1'!N18,'Direct Allocation Method 2'!N18)</f>
        <v>0</v>
      </c>
      <c r="N17" s="132">
        <f>SUM('Direct - Assignment'!N17,'Direct Allocation (FTEs)'!O19,'Direct Allocation Method 1'!O18,'Direct Allocation Method 2'!O18)</f>
        <v>0</v>
      </c>
      <c r="O17" s="104">
        <f t="shared" si="1"/>
        <v>0</v>
      </c>
      <c r="P17" s="211">
        <f t="shared" si="2"/>
        <v>0</v>
      </c>
      <c r="Q17" s="82"/>
    </row>
    <row r="18" spans="1:17" ht="15" customHeight="1" x14ac:dyDescent="0.2">
      <c r="A18" s="89" t="str">
        <f>'Direct - Assignment'!B18</f>
        <v/>
      </c>
      <c r="B18" s="115"/>
      <c r="C18" s="132">
        <f>SUM('Direct - Assignment'!C18,'Direct Allocation (FTEs)'!D20,'Direct Allocation Method 1'!D19,'Direct Allocation Method 2'!D19)</f>
        <v>0</v>
      </c>
      <c r="D18" s="132">
        <f>SUM('Direct - Assignment'!D18,'Direct Allocation (FTEs)'!E20,'Direct Allocation Method 1'!E19,'Direct Allocation Method 2'!E19)</f>
        <v>0</v>
      </c>
      <c r="E18" s="132">
        <f>SUM('Direct - Assignment'!E18,'Direct Allocation (FTEs)'!F20,'Direct Allocation Method 1'!F19,'Direct Allocation Method 2'!F19)</f>
        <v>0</v>
      </c>
      <c r="F18" s="132">
        <f>SUM('Direct - Assignment'!F18,'Direct Allocation (FTEs)'!G20,'Direct Allocation Method 1'!G19,'Direct Allocation Method 2'!G19)</f>
        <v>0</v>
      </c>
      <c r="G18" s="132">
        <f>SUM('Direct - Assignment'!G18,'Direct Allocation (FTEs)'!H20,'Direct Allocation Method 1'!H19,'Direct Allocation Method 2'!H19)</f>
        <v>0</v>
      </c>
      <c r="H18" s="132">
        <f>SUM('Direct - Assignment'!H18,'Direct Allocation (FTEs)'!I20,'Direct Allocation Method 1'!I19,'Direct Allocation Method 2'!I19)</f>
        <v>0</v>
      </c>
      <c r="I18" s="132">
        <f>SUM('Direct - Assignment'!I18,'Direct Allocation (FTEs)'!J20,'Direct Allocation Method 1'!J19,'Direct Allocation Method 2'!J19)</f>
        <v>0</v>
      </c>
      <c r="J18" s="132">
        <f>SUM('Direct - Assignment'!J18,'Direct Allocation (FTEs)'!K20,'Direct Allocation Method 1'!K19,'Direct Allocation Method 2'!K19)</f>
        <v>0</v>
      </c>
      <c r="K18" s="132">
        <f>SUM('Direct - Assignment'!K18,'Direct Allocation (FTEs)'!L20,'Direct Allocation Method 1'!L19,'Direct Allocation Method 2'!L19)</f>
        <v>0</v>
      </c>
      <c r="L18" s="10">
        <f t="shared" si="0"/>
        <v>0</v>
      </c>
      <c r="M18" s="132">
        <f>SUM('Direct - Assignment'!M18,'Direct Allocation (FTEs)'!N20,'Direct Allocation Method 1'!N19,'Direct Allocation Method 2'!N19)</f>
        <v>0</v>
      </c>
      <c r="N18" s="132">
        <f>SUM('Direct - Assignment'!N18,'Direct Allocation (FTEs)'!O20,'Direct Allocation Method 1'!O19,'Direct Allocation Method 2'!O19)</f>
        <v>0</v>
      </c>
      <c r="O18" s="104">
        <f t="shared" si="1"/>
        <v>0</v>
      </c>
      <c r="P18" s="211">
        <f t="shared" si="2"/>
        <v>0</v>
      </c>
      <c r="Q18" s="82"/>
    </row>
    <row r="19" spans="1:17" ht="15" customHeight="1" x14ac:dyDescent="0.2">
      <c r="A19" s="89" t="str">
        <f>'Direct - Assignment'!B19</f>
        <v/>
      </c>
      <c r="B19" s="115"/>
      <c r="C19" s="132">
        <f>SUM('Direct - Assignment'!C19,'Direct Allocation (FTEs)'!D21,'Direct Allocation Method 1'!D20,'Direct Allocation Method 2'!D20)</f>
        <v>0</v>
      </c>
      <c r="D19" s="132">
        <f>SUM('Direct - Assignment'!D19,'Direct Allocation (FTEs)'!E21,'Direct Allocation Method 1'!E20,'Direct Allocation Method 2'!E20)</f>
        <v>0</v>
      </c>
      <c r="E19" s="132">
        <f>SUM('Direct - Assignment'!E19,'Direct Allocation (FTEs)'!F21,'Direct Allocation Method 1'!F20,'Direct Allocation Method 2'!F20)</f>
        <v>0</v>
      </c>
      <c r="F19" s="132">
        <f>SUM('Direct - Assignment'!F19,'Direct Allocation (FTEs)'!G21,'Direct Allocation Method 1'!G20,'Direct Allocation Method 2'!G20)</f>
        <v>0</v>
      </c>
      <c r="G19" s="132">
        <f>SUM('Direct - Assignment'!G19,'Direct Allocation (FTEs)'!H21,'Direct Allocation Method 1'!H20,'Direct Allocation Method 2'!H20)</f>
        <v>0</v>
      </c>
      <c r="H19" s="132">
        <f>SUM('Direct - Assignment'!H19,'Direct Allocation (FTEs)'!I21,'Direct Allocation Method 1'!I20,'Direct Allocation Method 2'!I20)</f>
        <v>0</v>
      </c>
      <c r="I19" s="132">
        <f>SUM('Direct - Assignment'!I19,'Direct Allocation (FTEs)'!J21,'Direct Allocation Method 1'!J20,'Direct Allocation Method 2'!J20)</f>
        <v>0</v>
      </c>
      <c r="J19" s="132">
        <f>SUM('Direct - Assignment'!J19,'Direct Allocation (FTEs)'!K21,'Direct Allocation Method 1'!K20,'Direct Allocation Method 2'!K20)</f>
        <v>0</v>
      </c>
      <c r="K19" s="132">
        <f>SUM('Direct - Assignment'!K19,'Direct Allocation (FTEs)'!L21,'Direct Allocation Method 1'!L20,'Direct Allocation Method 2'!L20)</f>
        <v>0</v>
      </c>
      <c r="L19" s="10">
        <f t="shared" si="0"/>
        <v>0</v>
      </c>
      <c r="M19" s="132">
        <f>SUM('Direct - Assignment'!M19,'Direct Allocation (FTEs)'!N21,'Direct Allocation Method 1'!N20,'Direct Allocation Method 2'!N20)</f>
        <v>0</v>
      </c>
      <c r="N19" s="132">
        <f>SUM('Direct - Assignment'!N19,'Direct Allocation (FTEs)'!O21,'Direct Allocation Method 1'!O20,'Direct Allocation Method 2'!O20)</f>
        <v>0</v>
      </c>
      <c r="O19" s="104">
        <f t="shared" si="1"/>
        <v>0</v>
      </c>
      <c r="P19" s="211">
        <f t="shared" si="2"/>
        <v>0</v>
      </c>
      <c r="Q19" s="82"/>
    </row>
    <row r="20" spans="1:17" ht="15" customHeight="1" x14ac:dyDescent="0.2">
      <c r="A20" s="89" t="str">
        <f>'Direct - Assignment'!B20</f>
        <v/>
      </c>
      <c r="B20" s="115"/>
      <c r="C20" s="132">
        <f>SUM('Direct - Assignment'!C20,'Direct Allocation (FTEs)'!D22,'Direct Allocation Method 1'!D21,'Direct Allocation Method 2'!D21)</f>
        <v>0</v>
      </c>
      <c r="D20" s="132">
        <f>SUM('Direct - Assignment'!D20,'Direct Allocation (FTEs)'!E22,'Direct Allocation Method 1'!E21,'Direct Allocation Method 2'!E21)</f>
        <v>0</v>
      </c>
      <c r="E20" s="132">
        <f>SUM('Direct - Assignment'!E20,'Direct Allocation (FTEs)'!F22,'Direct Allocation Method 1'!F21,'Direct Allocation Method 2'!F21)</f>
        <v>0</v>
      </c>
      <c r="F20" s="132">
        <f>SUM('Direct - Assignment'!F20,'Direct Allocation (FTEs)'!G22,'Direct Allocation Method 1'!G21,'Direct Allocation Method 2'!G21)</f>
        <v>0</v>
      </c>
      <c r="G20" s="132">
        <f>SUM('Direct - Assignment'!G20,'Direct Allocation (FTEs)'!H22,'Direct Allocation Method 1'!H21,'Direct Allocation Method 2'!H21)</f>
        <v>0</v>
      </c>
      <c r="H20" s="132">
        <f>SUM('Direct - Assignment'!H20,'Direct Allocation (FTEs)'!I22,'Direct Allocation Method 1'!I21,'Direct Allocation Method 2'!I21)</f>
        <v>0</v>
      </c>
      <c r="I20" s="132">
        <f>SUM('Direct - Assignment'!I20,'Direct Allocation (FTEs)'!J22,'Direct Allocation Method 1'!J21,'Direct Allocation Method 2'!J21)</f>
        <v>0</v>
      </c>
      <c r="J20" s="132">
        <f>SUM('Direct - Assignment'!J20,'Direct Allocation (FTEs)'!K22,'Direct Allocation Method 1'!K21,'Direct Allocation Method 2'!K21)</f>
        <v>0</v>
      </c>
      <c r="K20" s="132">
        <f>SUM('Direct - Assignment'!K20,'Direct Allocation (FTEs)'!L22,'Direct Allocation Method 1'!L21,'Direct Allocation Method 2'!L21)</f>
        <v>0</v>
      </c>
      <c r="L20" s="10">
        <f t="shared" si="0"/>
        <v>0</v>
      </c>
      <c r="M20" s="132">
        <f>SUM('Direct - Assignment'!M20,'Direct Allocation (FTEs)'!N22,'Direct Allocation Method 1'!N21,'Direct Allocation Method 2'!N21)</f>
        <v>0</v>
      </c>
      <c r="N20" s="132">
        <f>SUM('Direct - Assignment'!N20,'Direct Allocation (FTEs)'!O22,'Direct Allocation Method 1'!O21,'Direct Allocation Method 2'!O21)</f>
        <v>0</v>
      </c>
      <c r="O20" s="104">
        <f t="shared" si="1"/>
        <v>0</v>
      </c>
      <c r="P20" s="211">
        <f t="shared" si="2"/>
        <v>0</v>
      </c>
      <c r="Q20" s="82"/>
    </row>
    <row r="21" spans="1:17" ht="15" customHeight="1" x14ac:dyDescent="0.2">
      <c r="A21" s="89" t="str">
        <f>'Direct - Assignment'!B21</f>
        <v/>
      </c>
      <c r="B21" s="115"/>
      <c r="C21" s="132">
        <f>SUM('Direct - Assignment'!C21,'Direct Allocation (FTEs)'!D23,'Direct Allocation Method 1'!D22,'Direct Allocation Method 2'!D22)</f>
        <v>0</v>
      </c>
      <c r="D21" s="132">
        <f>SUM('Direct - Assignment'!D21,'Direct Allocation (FTEs)'!E23,'Direct Allocation Method 1'!E22,'Direct Allocation Method 2'!E22)</f>
        <v>0</v>
      </c>
      <c r="E21" s="132">
        <f>SUM('Direct - Assignment'!E21,'Direct Allocation (FTEs)'!F23,'Direct Allocation Method 1'!F22,'Direct Allocation Method 2'!F22)</f>
        <v>0</v>
      </c>
      <c r="F21" s="132">
        <f>SUM('Direct - Assignment'!F21,'Direct Allocation (FTEs)'!G23,'Direct Allocation Method 1'!G22,'Direct Allocation Method 2'!G22)</f>
        <v>0</v>
      </c>
      <c r="G21" s="132">
        <f>SUM('Direct - Assignment'!G21,'Direct Allocation (FTEs)'!H23,'Direct Allocation Method 1'!H22,'Direct Allocation Method 2'!H22)</f>
        <v>0</v>
      </c>
      <c r="H21" s="132">
        <f>SUM('Direct - Assignment'!H21,'Direct Allocation (FTEs)'!I23,'Direct Allocation Method 1'!I22,'Direct Allocation Method 2'!I22)</f>
        <v>0</v>
      </c>
      <c r="I21" s="132">
        <f>SUM('Direct - Assignment'!I21,'Direct Allocation (FTEs)'!J23,'Direct Allocation Method 1'!J22,'Direct Allocation Method 2'!J22)</f>
        <v>0</v>
      </c>
      <c r="J21" s="132">
        <f>SUM('Direct - Assignment'!J21,'Direct Allocation (FTEs)'!K23,'Direct Allocation Method 1'!K22,'Direct Allocation Method 2'!K22)</f>
        <v>0</v>
      </c>
      <c r="K21" s="132">
        <f>SUM('Direct - Assignment'!K21,'Direct Allocation (FTEs)'!L23,'Direct Allocation Method 1'!L22,'Direct Allocation Method 2'!L22)</f>
        <v>0</v>
      </c>
      <c r="L21" s="10">
        <f t="shared" si="0"/>
        <v>0</v>
      </c>
      <c r="M21" s="132">
        <f>SUM('Direct - Assignment'!M21,'Direct Allocation (FTEs)'!N23,'Direct Allocation Method 1'!N22,'Direct Allocation Method 2'!N22)</f>
        <v>0</v>
      </c>
      <c r="N21" s="132">
        <f>SUM('Direct - Assignment'!N21,'Direct Allocation (FTEs)'!O23,'Direct Allocation Method 1'!O22,'Direct Allocation Method 2'!O22)</f>
        <v>0</v>
      </c>
      <c r="O21" s="104">
        <f t="shared" si="1"/>
        <v>0</v>
      </c>
      <c r="P21" s="211">
        <f t="shared" si="2"/>
        <v>0</v>
      </c>
      <c r="Q21" s="82"/>
    </row>
    <row r="22" spans="1:17" ht="15" customHeight="1" x14ac:dyDescent="0.2">
      <c r="A22" s="90" t="str">
        <f>'Direct - Assignment'!B22</f>
        <v>Subtotal Revenue</v>
      </c>
      <c r="B22" s="115"/>
      <c r="C22" s="132">
        <f>SUM('Direct - Assignment'!C22,'Direct Allocation (FTEs)'!D24,'Direct Allocation Method 1'!D23,'Direct Allocation Method 2'!D23)</f>
        <v>0</v>
      </c>
      <c r="D22" s="132">
        <f>SUM('Direct - Assignment'!D22,'Direct Allocation (FTEs)'!E24,'Direct Allocation Method 1'!E23,'Direct Allocation Method 2'!E23)</f>
        <v>0</v>
      </c>
      <c r="E22" s="132">
        <f>SUM('Direct - Assignment'!E22,'Direct Allocation (FTEs)'!F24,'Direct Allocation Method 1'!F23,'Direct Allocation Method 2'!F23)</f>
        <v>0</v>
      </c>
      <c r="F22" s="132">
        <f>SUM('Direct - Assignment'!F22,'Direct Allocation (FTEs)'!G24,'Direct Allocation Method 1'!G23,'Direct Allocation Method 2'!G23)</f>
        <v>0</v>
      </c>
      <c r="G22" s="132">
        <f>SUM('Direct - Assignment'!G22,'Direct Allocation (FTEs)'!H24,'Direct Allocation Method 1'!H23,'Direct Allocation Method 2'!H23)</f>
        <v>0</v>
      </c>
      <c r="H22" s="132">
        <f>SUM('Direct - Assignment'!H22,'Direct Allocation (FTEs)'!I24,'Direct Allocation Method 1'!I23,'Direct Allocation Method 2'!I23)</f>
        <v>0</v>
      </c>
      <c r="I22" s="132">
        <f>SUM('Direct - Assignment'!I22,'Direct Allocation (FTEs)'!J24,'Direct Allocation Method 1'!J23,'Direct Allocation Method 2'!J23)</f>
        <v>0</v>
      </c>
      <c r="J22" s="132">
        <f>SUM('Direct - Assignment'!J22,'Direct Allocation (FTEs)'!K24,'Direct Allocation Method 1'!K23,'Direct Allocation Method 2'!K23)</f>
        <v>0</v>
      </c>
      <c r="K22" s="132">
        <f>SUM('Direct - Assignment'!K22,'Direct Allocation (FTEs)'!L24,'Direct Allocation Method 1'!L23,'Direct Allocation Method 2'!L23)</f>
        <v>0</v>
      </c>
      <c r="L22" s="10">
        <f t="shared" si="0"/>
        <v>0</v>
      </c>
      <c r="M22" s="132">
        <f>SUM('Direct - Assignment'!M22,'Direct Allocation (FTEs)'!N24,'Direct Allocation Method 1'!N23,'Direct Allocation Method 2'!N23)</f>
        <v>0</v>
      </c>
      <c r="N22" s="132">
        <f>SUM('Direct - Assignment'!N22,'Direct Allocation (FTEs)'!O24,'Direct Allocation Method 1'!O23,'Direct Allocation Method 2'!O23)</f>
        <v>0</v>
      </c>
      <c r="O22" s="104">
        <f t="shared" si="1"/>
        <v>0</v>
      </c>
      <c r="P22" s="211">
        <f t="shared" si="2"/>
        <v>0</v>
      </c>
      <c r="Q22" s="82"/>
    </row>
    <row r="23" spans="1:17" ht="15" customHeight="1" x14ac:dyDescent="0.2">
      <c r="A23" s="155" t="s">
        <v>4</v>
      </c>
      <c r="B23" s="99"/>
      <c r="C23" s="143">
        <f>+C15+C22</f>
        <v>0</v>
      </c>
      <c r="D23" s="143">
        <f t="shared" ref="D23:L23" si="3">+D15+D22</f>
        <v>0</v>
      </c>
      <c r="E23" s="143">
        <f t="shared" si="3"/>
        <v>0</v>
      </c>
      <c r="F23" s="143">
        <f t="shared" si="3"/>
        <v>0</v>
      </c>
      <c r="G23" s="143">
        <f t="shared" si="3"/>
        <v>0</v>
      </c>
      <c r="H23" s="143">
        <f t="shared" si="3"/>
        <v>0</v>
      </c>
      <c r="I23" s="143">
        <f t="shared" si="3"/>
        <v>0</v>
      </c>
      <c r="J23" s="143">
        <f t="shared" si="3"/>
        <v>0</v>
      </c>
      <c r="K23" s="143">
        <f t="shared" si="3"/>
        <v>0</v>
      </c>
      <c r="L23" s="127">
        <f t="shared" si="3"/>
        <v>0</v>
      </c>
      <c r="M23" s="143">
        <f t="shared" ref="M23:N23" si="4">+M15+M22</f>
        <v>0</v>
      </c>
      <c r="N23" s="143">
        <f t="shared" si="4"/>
        <v>0</v>
      </c>
      <c r="O23" s="128">
        <f t="shared" ref="O23" si="5">+O15+O22</f>
        <v>0</v>
      </c>
      <c r="P23" s="222">
        <f t="shared" ref="P23" si="6">+P15+P22</f>
        <v>0</v>
      </c>
      <c r="Q23" s="82"/>
    </row>
    <row r="24" spans="1:17" ht="15" customHeight="1" x14ac:dyDescent="0.2">
      <c r="A24" s="88"/>
      <c r="B24" s="88"/>
      <c r="C24" s="132"/>
      <c r="D24" s="132"/>
      <c r="E24" s="132"/>
      <c r="F24" s="132"/>
      <c r="G24" s="132"/>
      <c r="H24" s="132"/>
      <c r="I24" s="132"/>
      <c r="J24" s="132"/>
      <c r="K24" s="132"/>
      <c r="L24" s="10"/>
      <c r="M24" s="132"/>
      <c r="N24" s="132"/>
      <c r="O24" s="104"/>
      <c r="P24" s="211"/>
      <c r="Q24" s="82"/>
    </row>
    <row r="25" spans="1:17" ht="15" customHeight="1" x14ac:dyDescent="0.2">
      <c r="A25" s="91" t="s">
        <v>1</v>
      </c>
      <c r="B25" s="91"/>
      <c r="C25" s="132"/>
      <c r="D25" s="132"/>
      <c r="E25" s="132"/>
      <c r="F25" s="132"/>
      <c r="G25" s="132"/>
      <c r="H25" s="132"/>
      <c r="I25" s="132"/>
      <c r="J25" s="132"/>
      <c r="K25" s="132"/>
      <c r="L25" s="10"/>
      <c r="M25" s="132"/>
      <c r="N25" s="132"/>
      <c r="O25" s="104"/>
      <c r="P25" s="211"/>
      <c r="Q25" s="82"/>
    </row>
    <row r="26" spans="1:17" ht="15" customHeight="1" x14ac:dyDescent="0.2">
      <c r="A26" s="88" t="str">
        <f>'Direct - Assignment'!B26</f>
        <v>Personnel Expenses</v>
      </c>
      <c r="B26" s="88"/>
      <c r="C26" s="132"/>
      <c r="D26" s="132"/>
      <c r="E26" s="132"/>
      <c r="F26" s="132"/>
      <c r="G26" s="132"/>
      <c r="H26" s="132"/>
      <c r="I26" s="132"/>
      <c r="J26" s="132"/>
      <c r="K26" s="132"/>
      <c r="L26" s="12"/>
      <c r="M26" s="132"/>
      <c r="N26" s="132"/>
      <c r="O26" s="106"/>
      <c r="P26" s="213"/>
      <c r="Q26" s="82"/>
    </row>
    <row r="27" spans="1:17" ht="15" customHeight="1" x14ac:dyDescent="0.2">
      <c r="A27" s="89" t="str">
        <f>'Direct - Assignment'!B27</f>
        <v>Salaries</v>
      </c>
      <c r="B27" s="97"/>
      <c r="C27" s="132">
        <f>SUM('Direct - Assignment'!C27,'Direct Allocation (FTEs)'!D29,'Direct Allocation Method 1'!D28,'Direct Allocation Method 2'!D28)</f>
        <v>0</v>
      </c>
      <c r="D27" s="132">
        <f>SUM('Direct - Assignment'!D27,'Direct Allocation (FTEs)'!E29,'Direct Allocation Method 1'!E28,'Direct Allocation Method 2'!E28)</f>
        <v>0</v>
      </c>
      <c r="E27" s="132">
        <f>SUM('Direct - Assignment'!E27,'Direct Allocation (FTEs)'!F29,'Direct Allocation Method 1'!F28,'Direct Allocation Method 2'!F28)</f>
        <v>0</v>
      </c>
      <c r="F27" s="132">
        <f>SUM('Direct - Assignment'!F27,'Direct Allocation (FTEs)'!G29,'Direct Allocation Method 1'!G28,'Direct Allocation Method 2'!G28)</f>
        <v>0</v>
      </c>
      <c r="G27" s="132">
        <f>SUM('Direct - Assignment'!G27,'Direct Allocation (FTEs)'!H29,'Direct Allocation Method 1'!H28,'Direct Allocation Method 2'!H28)</f>
        <v>0</v>
      </c>
      <c r="H27" s="132">
        <f>SUM('Direct - Assignment'!H27,'Direct Allocation (FTEs)'!I29,'Direct Allocation Method 1'!I28,'Direct Allocation Method 2'!I28)</f>
        <v>0</v>
      </c>
      <c r="I27" s="132">
        <f>SUM('Direct - Assignment'!I27,'Direct Allocation (FTEs)'!J29,'Direct Allocation Method 1'!J28,'Direct Allocation Method 2'!J28)</f>
        <v>0</v>
      </c>
      <c r="J27" s="132">
        <f>SUM('Direct - Assignment'!J27,'Direct Allocation (FTEs)'!K29,'Direct Allocation Method 1'!K28,'Direct Allocation Method 2'!K28)</f>
        <v>0</v>
      </c>
      <c r="K27" s="132">
        <f>SUM('Direct - Assignment'!K27,'Direct Allocation (FTEs)'!L29,'Direct Allocation Method 1'!L28,'Direct Allocation Method 2'!L28)</f>
        <v>0</v>
      </c>
      <c r="L27" s="10">
        <f>SUM(C27:K27)</f>
        <v>0</v>
      </c>
      <c r="M27" s="132">
        <f>SUM('Direct - Assignment'!M27,'Direct Allocation (FTEs)'!N29,'Direct Allocation Method 1'!N28,'Direct Allocation Method 2'!N28)</f>
        <v>0</v>
      </c>
      <c r="N27" s="132">
        <f>SUM('Direct - Assignment'!N27,'Direct Allocation (FTEs)'!O29,'Direct Allocation Method 1'!O28,'Direct Allocation Method 2'!O28)</f>
        <v>0</v>
      </c>
      <c r="O27" s="104">
        <f>SUM(M27:N27)</f>
        <v>0</v>
      </c>
      <c r="P27" s="211">
        <f>+L27+O27</f>
        <v>0</v>
      </c>
      <c r="Q27" s="82"/>
    </row>
    <row r="28" spans="1:17" ht="15" customHeight="1" x14ac:dyDescent="0.2">
      <c r="A28" s="89" t="str">
        <f>'Direct - Assignment'!B28</f>
        <v>Payroll Taxes</v>
      </c>
      <c r="B28" s="97"/>
      <c r="C28" s="132">
        <f>SUM('Direct - Assignment'!C28,'Direct Allocation (FTEs)'!D30,'Direct Allocation Method 1'!D29,'Direct Allocation Method 2'!D29)</f>
        <v>0</v>
      </c>
      <c r="D28" s="132">
        <f>SUM('Direct - Assignment'!D28,'Direct Allocation (FTEs)'!E30,'Direct Allocation Method 1'!E29,'Direct Allocation Method 2'!E29)</f>
        <v>0</v>
      </c>
      <c r="E28" s="132">
        <f>SUM('Direct - Assignment'!E28,'Direct Allocation (FTEs)'!F30,'Direct Allocation Method 1'!F29,'Direct Allocation Method 2'!F29)</f>
        <v>0</v>
      </c>
      <c r="F28" s="132">
        <f>SUM('Direct - Assignment'!F28,'Direct Allocation (FTEs)'!G30,'Direct Allocation Method 1'!G29,'Direct Allocation Method 2'!G29)</f>
        <v>0</v>
      </c>
      <c r="G28" s="132">
        <f>SUM('Direct - Assignment'!G28,'Direct Allocation (FTEs)'!H30,'Direct Allocation Method 1'!H29,'Direct Allocation Method 2'!H29)</f>
        <v>0</v>
      </c>
      <c r="H28" s="132">
        <f>SUM('Direct - Assignment'!H28,'Direct Allocation (FTEs)'!I30,'Direct Allocation Method 1'!I29,'Direct Allocation Method 2'!I29)</f>
        <v>0</v>
      </c>
      <c r="I28" s="132">
        <f>SUM('Direct - Assignment'!I28,'Direct Allocation (FTEs)'!J30,'Direct Allocation Method 1'!J29,'Direct Allocation Method 2'!J29)</f>
        <v>0</v>
      </c>
      <c r="J28" s="132">
        <f>SUM('Direct - Assignment'!J28,'Direct Allocation (FTEs)'!K30,'Direct Allocation Method 1'!K29,'Direct Allocation Method 2'!K29)</f>
        <v>0</v>
      </c>
      <c r="K28" s="132">
        <f>SUM('Direct - Assignment'!K28,'Direct Allocation (FTEs)'!L30,'Direct Allocation Method 1'!L29,'Direct Allocation Method 2'!L29)</f>
        <v>0</v>
      </c>
      <c r="L28" s="10">
        <f t="shared" ref="L28:L30" si="7">SUM(C28:K28)</f>
        <v>0</v>
      </c>
      <c r="M28" s="132">
        <f>SUM('Direct - Assignment'!M28,'Direct Allocation (FTEs)'!N30,'Direct Allocation Method 1'!N29,'Direct Allocation Method 2'!N29)</f>
        <v>0</v>
      </c>
      <c r="N28" s="132">
        <f>SUM('Direct - Assignment'!N28,'Direct Allocation (FTEs)'!O30,'Direct Allocation Method 1'!O29,'Direct Allocation Method 2'!O29)</f>
        <v>0</v>
      </c>
      <c r="O28" s="104">
        <f t="shared" ref="O28:O51" si="8">SUM(M28:N28)</f>
        <v>0</v>
      </c>
      <c r="P28" s="211">
        <f t="shared" ref="P28:P51" si="9">+L28+O28</f>
        <v>0</v>
      </c>
      <c r="Q28" s="82"/>
    </row>
    <row r="29" spans="1:17" ht="15" customHeight="1" x14ac:dyDescent="0.2">
      <c r="A29" s="89" t="str">
        <f>'Direct - Assignment'!B29</f>
        <v>Retirement</v>
      </c>
      <c r="B29" s="97"/>
      <c r="C29" s="132">
        <f>SUM('Direct - Assignment'!C29,'Direct Allocation (FTEs)'!D31,'Direct Allocation Method 1'!D30,'Direct Allocation Method 2'!D30)</f>
        <v>0</v>
      </c>
      <c r="D29" s="132">
        <f>SUM('Direct - Assignment'!D29,'Direct Allocation (FTEs)'!E31,'Direct Allocation Method 1'!E30,'Direct Allocation Method 2'!E30)</f>
        <v>0</v>
      </c>
      <c r="E29" s="132">
        <f>SUM('Direct - Assignment'!E29,'Direct Allocation (FTEs)'!F31,'Direct Allocation Method 1'!F30,'Direct Allocation Method 2'!F30)</f>
        <v>0</v>
      </c>
      <c r="F29" s="132">
        <f>SUM('Direct - Assignment'!F29,'Direct Allocation (FTEs)'!G31,'Direct Allocation Method 1'!G30,'Direct Allocation Method 2'!G30)</f>
        <v>0</v>
      </c>
      <c r="G29" s="132">
        <f>SUM('Direct - Assignment'!G29,'Direct Allocation (FTEs)'!H31,'Direct Allocation Method 1'!H30,'Direct Allocation Method 2'!H30)</f>
        <v>0</v>
      </c>
      <c r="H29" s="132">
        <f>SUM('Direct - Assignment'!H29,'Direct Allocation (FTEs)'!I31,'Direct Allocation Method 1'!I30,'Direct Allocation Method 2'!I30)</f>
        <v>0</v>
      </c>
      <c r="I29" s="132">
        <f>SUM('Direct - Assignment'!I29,'Direct Allocation (FTEs)'!J31,'Direct Allocation Method 1'!J30,'Direct Allocation Method 2'!J30)</f>
        <v>0</v>
      </c>
      <c r="J29" s="132">
        <f>SUM('Direct - Assignment'!J29,'Direct Allocation (FTEs)'!K31,'Direct Allocation Method 1'!K30,'Direct Allocation Method 2'!K30)</f>
        <v>0</v>
      </c>
      <c r="K29" s="132">
        <f>SUM('Direct - Assignment'!K29,'Direct Allocation (FTEs)'!L31,'Direct Allocation Method 1'!L30,'Direct Allocation Method 2'!L30)</f>
        <v>0</v>
      </c>
      <c r="L29" s="10">
        <f t="shared" si="7"/>
        <v>0</v>
      </c>
      <c r="M29" s="132">
        <f>SUM('Direct - Assignment'!M29,'Direct Allocation (FTEs)'!N31,'Direct Allocation Method 1'!N30,'Direct Allocation Method 2'!N30)</f>
        <v>0</v>
      </c>
      <c r="N29" s="132">
        <f>SUM('Direct - Assignment'!N29,'Direct Allocation (FTEs)'!O31,'Direct Allocation Method 1'!O30,'Direct Allocation Method 2'!O30)</f>
        <v>0</v>
      </c>
      <c r="O29" s="104">
        <f t="shared" si="8"/>
        <v>0</v>
      </c>
      <c r="P29" s="211">
        <f t="shared" si="9"/>
        <v>0</v>
      </c>
      <c r="Q29" s="82"/>
    </row>
    <row r="30" spans="1:17" ht="15" customHeight="1" x14ac:dyDescent="0.2">
      <c r="A30" s="89" t="str">
        <f>'Direct - Assignment'!B30</f>
        <v>Benefits</v>
      </c>
      <c r="B30" s="97"/>
      <c r="C30" s="132">
        <f>SUM('Direct - Assignment'!C30,'Direct Allocation (FTEs)'!D32,'Direct Allocation Method 1'!D31,'Direct Allocation Method 2'!D31)</f>
        <v>0</v>
      </c>
      <c r="D30" s="132">
        <f>SUM('Direct - Assignment'!D30,'Direct Allocation (FTEs)'!E32,'Direct Allocation Method 1'!E31,'Direct Allocation Method 2'!E31)</f>
        <v>0</v>
      </c>
      <c r="E30" s="132">
        <f>SUM('Direct - Assignment'!E30,'Direct Allocation (FTEs)'!F32,'Direct Allocation Method 1'!F31,'Direct Allocation Method 2'!F31)</f>
        <v>0</v>
      </c>
      <c r="F30" s="132">
        <f>SUM('Direct - Assignment'!F30,'Direct Allocation (FTEs)'!G32,'Direct Allocation Method 1'!G31,'Direct Allocation Method 2'!G31)</f>
        <v>0</v>
      </c>
      <c r="G30" s="132">
        <f>SUM('Direct - Assignment'!G30,'Direct Allocation (FTEs)'!H32,'Direct Allocation Method 1'!H31,'Direct Allocation Method 2'!H31)</f>
        <v>0</v>
      </c>
      <c r="H30" s="132">
        <f>SUM('Direct - Assignment'!H30,'Direct Allocation (FTEs)'!I32,'Direct Allocation Method 1'!I31,'Direct Allocation Method 2'!I31)</f>
        <v>0</v>
      </c>
      <c r="I30" s="132">
        <f>SUM('Direct - Assignment'!I30,'Direct Allocation (FTEs)'!J32,'Direct Allocation Method 1'!J31,'Direct Allocation Method 2'!J31)</f>
        <v>0</v>
      </c>
      <c r="J30" s="132">
        <f>SUM('Direct - Assignment'!J30,'Direct Allocation (FTEs)'!K32,'Direct Allocation Method 1'!K31,'Direct Allocation Method 2'!K31)</f>
        <v>0</v>
      </c>
      <c r="K30" s="132">
        <f>SUM('Direct - Assignment'!K30,'Direct Allocation (FTEs)'!L32,'Direct Allocation Method 1'!L31,'Direct Allocation Method 2'!L31)</f>
        <v>0</v>
      </c>
      <c r="L30" s="10">
        <f t="shared" si="7"/>
        <v>0</v>
      </c>
      <c r="M30" s="132">
        <f>SUM('Direct - Assignment'!M30,'Direct Allocation (FTEs)'!N32,'Direct Allocation Method 1'!N31,'Direct Allocation Method 2'!N31)</f>
        <v>0</v>
      </c>
      <c r="N30" s="132">
        <f>SUM('Direct - Assignment'!N30,'Direct Allocation (FTEs)'!O32,'Direct Allocation Method 1'!O31,'Direct Allocation Method 2'!O31)</f>
        <v>0</v>
      </c>
      <c r="O30" s="104">
        <f t="shared" si="8"/>
        <v>0</v>
      </c>
      <c r="P30" s="211">
        <f t="shared" si="9"/>
        <v>0</v>
      </c>
      <c r="Q30" s="82"/>
    </row>
    <row r="31" spans="1:17" ht="15" customHeight="1" x14ac:dyDescent="0.2">
      <c r="A31" s="88" t="str">
        <f>'Direct - Assignment'!B31</f>
        <v/>
      </c>
      <c r="B31" s="98"/>
      <c r="C31" s="132">
        <f>SUM('Direct - Assignment'!C31,'Direct Allocation (FTEs)'!D33,'Direct Allocation Method 1'!D32,'Direct Allocation Method 2'!D32)</f>
        <v>0</v>
      </c>
      <c r="D31" s="132">
        <f>SUM('Direct - Assignment'!D31,'Direct Allocation (FTEs)'!E33,'Direct Allocation Method 1'!E32,'Direct Allocation Method 2'!E32)</f>
        <v>0</v>
      </c>
      <c r="E31" s="132">
        <f>SUM('Direct - Assignment'!E31,'Direct Allocation (FTEs)'!F33,'Direct Allocation Method 1'!F32,'Direct Allocation Method 2'!F32)</f>
        <v>0</v>
      </c>
      <c r="F31" s="132">
        <f>SUM('Direct - Assignment'!F31,'Direct Allocation (FTEs)'!G33,'Direct Allocation Method 1'!G32,'Direct Allocation Method 2'!G32)</f>
        <v>0</v>
      </c>
      <c r="G31" s="132">
        <f>SUM('Direct - Assignment'!G31,'Direct Allocation (FTEs)'!H33,'Direct Allocation Method 1'!H32,'Direct Allocation Method 2'!H32)</f>
        <v>0</v>
      </c>
      <c r="H31" s="132">
        <f>SUM('Direct - Assignment'!H31,'Direct Allocation (FTEs)'!I33,'Direct Allocation Method 1'!I32,'Direct Allocation Method 2'!I32)</f>
        <v>0</v>
      </c>
      <c r="I31" s="132">
        <f>SUM('Direct - Assignment'!I31,'Direct Allocation (FTEs)'!J33,'Direct Allocation Method 1'!J32,'Direct Allocation Method 2'!J32)</f>
        <v>0</v>
      </c>
      <c r="J31" s="132">
        <f>SUM('Direct - Assignment'!J31,'Direct Allocation (FTEs)'!K33,'Direct Allocation Method 1'!K32,'Direct Allocation Method 2'!K32)</f>
        <v>0</v>
      </c>
      <c r="K31" s="132">
        <f>SUM('Direct - Assignment'!K31,'Direct Allocation (FTEs)'!L33,'Direct Allocation Method 1'!L32,'Direct Allocation Method 2'!L32)</f>
        <v>0</v>
      </c>
      <c r="L31" s="10">
        <f t="shared" ref="L31" si="10">SUM(C31:K31)</f>
        <v>0</v>
      </c>
      <c r="M31" s="132">
        <f>SUM('Direct - Assignment'!M31,'Direct Allocation (FTEs)'!N33,'Direct Allocation Method 1'!N32,'Direct Allocation Method 2'!N32)</f>
        <v>0</v>
      </c>
      <c r="N31" s="132">
        <f>SUM('Direct - Assignment'!N31,'Direct Allocation (FTEs)'!O33,'Direct Allocation Method 1'!O32,'Direct Allocation Method 2'!O32)</f>
        <v>0</v>
      </c>
      <c r="O31" s="104">
        <f t="shared" ref="O31" si="11">SUM(M31:N31)</f>
        <v>0</v>
      </c>
      <c r="P31" s="211">
        <f t="shared" ref="P31" si="12">+L31+O31</f>
        <v>0</v>
      </c>
      <c r="Q31" s="82"/>
    </row>
    <row r="32" spans="1:17" ht="15" customHeight="1" x14ac:dyDescent="0.2">
      <c r="A32" s="387" t="str">
        <f>'Direct - Assignment'!B32</f>
        <v/>
      </c>
      <c r="B32" s="116"/>
      <c r="C32" s="132">
        <f>SUM('Direct - Assignment'!C32,'Direct Allocation (FTEs)'!D34,'Direct Allocation Method 1'!D33,'Direct Allocation Method 2'!D33)</f>
        <v>0</v>
      </c>
      <c r="D32" s="132">
        <f>SUM('Direct - Assignment'!D32,'Direct Allocation (FTEs)'!E34,'Direct Allocation Method 1'!E33,'Direct Allocation Method 2'!E33)</f>
        <v>0</v>
      </c>
      <c r="E32" s="132">
        <f>SUM('Direct - Assignment'!E32,'Direct Allocation (FTEs)'!F34,'Direct Allocation Method 1'!F33,'Direct Allocation Method 2'!F33)</f>
        <v>0</v>
      </c>
      <c r="F32" s="132">
        <f>SUM('Direct - Assignment'!F32,'Direct Allocation (FTEs)'!G34,'Direct Allocation Method 1'!G33,'Direct Allocation Method 2'!G33)</f>
        <v>0</v>
      </c>
      <c r="G32" s="132">
        <f>SUM('Direct - Assignment'!G32,'Direct Allocation (FTEs)'!H34,'Direct Allocation Method 1'!H33,'Direct Allocation Method 2'!H33)</f>
        <v>0</v>
      </c>
      <c r="H32" s="132">
        <f>SUM('Direct - Assignment'!H32,'Direct Allocation (FTEs)'!I34,'Direct Allocation Method 1'!I33,'Direct Allocation Method 2'!I33)</f>
        <v>0</v>
      </c>
      <c r="I32" s="132">
        <f>SUM('Direct - Assignment'!I32,'Direct Allocation (FTEs)'!J34,'Direct Allocation Method 1'!J33,'Direct Allocation Method 2'!J33)</f>
        <v>0</v>
      </c>
      <c r="J32" s="132">
        <f>SUM('Direct - Assignment'!J32,'Direct Allocation (FTEs)'!K34,'Direct Allocation Method 1'!K33,'Direct Allocation Method 2'!K33)</f>
        <v>0</v>
      </c>
      <c r="K32" s="132">
        <f>SUM('Direct - Assignment'!K32,'Direct Allocation (FTEs)'!L34,'Direct Allocation Method 1'!L33,'Direct Allocation Method 2'!L33)</f>
        <v>0</v>
      </c>
      <c r="L32" s="10">
        <f t="shared" ref="L32:L35" si="13">SUM(C32:K32)</f>
        <v>0</v>
      </c>
      <c r="M32" s="132">
        <f>SUM('Direct - Assignment'!M32,'Direct Allocation (FTEs)'!N34,'Direct Allocation Method 1'!N33,'Direct Allocation Method 2'!N33)</f>
        <v>0</v>
      </c>
      <c r="N32" s="132">
        <f>SUM('Direct - Assignment'!N32,'Direct Allocation (FTEs)'!O34,'Direct Allocation Method 1'!O33,'Direct Allocation Method 2'!O33)</f>
        <v>0</v>
      </c>
      <c r="O32" s="104">
        <f t="shared" si="8"/>
        <v>0</v>
      </c>
      <c r="P32" s="211">
        <f t="shared" si="9"/>
        <v>0</v>
      </c>
      <c r="Q32" s="82"/>
    </row>
    <row r="33" spans="1:17" ht="15" customHeight="1" x14ac:dyDescent="0.2">
      <c r="A33" s="387" t="str">
        <f>'Direct - Assignment'!B33</f>
        <v/>
      </c>
      <c r="B33" s="116"/>
      <c r="C33" s="132">
        <f>SUM('Direct - Assignment'!C33,'Direct Allocation (FTEs)'!D35,'Direct Allocation Method 1'!D34,'Direct Allocation Method 2'!D34)</f>
        <v>0</v>
      </c>
      <c r="D33" s="132">
        <f>SUM('Direct - Assignment'!D33,'Direct Allocation (FTEs)'!E35,'Direct Allocation Method 1'!E34,'Direct Allocation Method 2'!E34)</f>
        <v>0</v>
      </c>
      <c r="E33" s="132">
        <f>SUM('Direct - Assignment'!E33,'Direct Allocation (FTEs)'!F35,'Direct Allocation Method 1'!F34,'Direct Allocation Method 2'!F34)</f>
        <v>0</v>
      </c>
      <c r="F33" s="132">
        <f>SUM('Direct - Assignment'!F33,'Direct Allocation (FTEs)'!G35,'Direct Allocation Method 1'!G34,'Direct Allocation Method 2'!G34)</f>
        <v>0</v>
      </c>
      <c r="G33" s="132">
        <f>SUM('Direct - Assignment'!G33,'Direct Allocation (FTEs)'!H35,'Direct Allocation Method 1'!H34,'Direct Allocation Method 2'!H34)</f>
        <v>0</v>
      </c>
      <c r="H33" s="132">
        <f>SUM('Direct - Assignment'!H33,'Direct Allocation (FTEs)'!I35,'Direct Allocation Method 1'!I34,'Direct Allocation Method 2'!I34)</f>
        <v>0</v>
      </c>
      <c r="I33" s="132">
        <f>SUM('Direct - Assignment'!I33,'Direct Allocation (FTEs)'!J35,'Direct Allocation Method 1'!J34,'Direct Allocation Method 2'!J34)</f>
        <v>0</v>
      </c>
      <c r="J33" s="132">
        <f>SUM('Direct - Assignment'!J33,'Direct Allocation (FTEs)'!K35,'Direct Allocation Method 1'!K34,'Direct Allocation Method 2'!K34)</f>
        <v>0</v>
      </c>
      <c r="K33" s="132">
        <f>SUM('Direct - Assignment'!K33,'Direct Allocation (FTEs)'!L35,'Direct Allocation Method 1'!L34,'Direct Allocation Method 2'!L34)</f>
        <v>0</v>
      </c>
      <c r="L33" s="10">
        <f t="shared" si="13"/>
        <v>0</v>
      </c>
      <c r="M33" s="132">
        <f>SUM('Direct - Assignment'!M33,'Direct Allocation (FTEs)'!N35,'Direct Allocation Method 1'!N34,'Direct Allocation Method 2'!N34)</f>
        <v>0</v>
      </c>
      <c r="N33" s="132">
        <f>SUM('Direct - Assignment'!N33,'Direct Allocation (FTEs)'!O35,'Direct Allocation Method 1'!O34,'Direct Allocation Method 2'!O34)</f>
        <v>0</v>
      </c>
      <c r="O33" s="104">
        <f t="shared" si="8"/>
        <v>0</v>
      </c>
      <c r="P33" s="211">
        <f t="shared" si="9"/>
        <v>0</v>
      </c>
      <c r="Q33" s="82"/>
    </row>
    <row r="34" spans="1:17" ht="15" customHeight="1" x14ac:dyDescent="0.2">
      <c r="A34" s="387" t="str">
        <f>'Direct - Assignment'!B34</f>
        <v/>
      </c>
      <c r="B34" s="116"/>
      <c r="C34" s="132">
        <f>SUM('Direct - Assignment'!C34,'Direct Allocation (FTEs)'!D36,'Direct Allocation Method 1'!D35,'Direct Allocation Method 2'!D35)</f>
        <v>0</v>
      </c>
      <c r="D34" s="132">
        <f>SUM('Direct - Assignment'!D34,'Direct Allocation (FTEs)'!E36,'Direct Allocation Method 1'!E35,'Direct Allocation Method 2'!E35)</f>
        <v>0</v>
      </c>
      <c r="E34" s="132">
        <f>SUM('Direct - Assignment'!E34,'Direct Allocation (FTEs)'!F36,'Direct Allocation Method 1'!F35,'Direct Allocation Method 2'!F35)</f>
        <v>0</v>
      </c>
      <c r="F34" s="132">
        <f>SUM('Direct - Assignment'!F34,'Direct Allocation (FTEs)'!G36,'Direct Allocation Method 1'!G35,'Direct Allocation Method 2'!G35)</f>
        <v>0</v>
      </c>
      <c r="G34" s="132">
        <f>SUM('Direct - Assignment'!G34,'Direct Allocation (FTEs)'!H36,'Direct Allocation Method 1'!H35,'Direct Allocation Method 2'!H35)</f>
        <v>0</v>
      </c>
      <c r="H34" s="132">
        <f>SUM('Direct - Assignment'!H34,'Direct Allocation (FTEs)'!I36,'Direct Allocation Method 1'!I35,'Direct Allocation Method 2'!I35)</f>
        <v>0</v>
      </c>
      <c r="I34" s="132">
        <f>SUM('Direct - Assignment'!I34,'Direct Allocation (FTEs)'!J36,'Direct Allocation Method 1'!J35,'Direct Allocation Method 2'!J35)</f>
        <v>0</v>
      </c>
      <c r="J34" s="132">
        <f>SUM('Direct - Assignment'!J34,'Direct Allocation (FTEs)'!K36,'Direct Allocation Method 1'!K35,'Direct Allocation Method 2'!K35)</f>
        <v>0</v>
      </c>
      <c r="K34" s="132">
        <f>SUM('Direct - Assignment'!K34,'Direct Allocation (FTEs)'!L36,'Direct Allocation Method 1'!L35,'Direct Allocation Method 2'!L35)</f>
        <v>0</v>
      </c>
      <c r="L34" s="10">
        <f t="shared" si="13"/>
        <v>0</v>
      </c>
      <c r="M34" s="132">
        <f>SUM('Direct - Assignment'!M34,'Direct Allocation (FTEs)'!N36,'Direct Allocation Method 1'!N35,'Direct Allocation Method 2'!N35)</f>
        <v>0</v>
      </c>
      <c r="N34" s="132">
        <f>SUM('Direct - Assignment'!N34,'Direct Allocation (FTEs)'!O36,'Direct Allocation Method 1'!O35,'Direct Allocation Method 2'!O35)</f>
        <v>0</v>
      </c>
      <c r="O34" s="104">
        <f t="shared" si="8"/>
        <v>0</v>
      </c>
      <c r="P34" s="211">
        <f t="shared" si="9"/>
        <v>0</v>
      </c>
      <c r="Q34" s="82"/>
    </row>
    <row r="35" spans="1:17" ht="15" customHeight="1" x14ac:dyDescent="0.2">
      <c r="A35" s="88" t="str">
        <f>'Direct - Assignment'!B35</f>
        <v/>
      </c>
      <c r="B35" s="100"/>
      <c r="C35" s="132">
        <f>SUM('Direct - Assignment'!C35,'Direct Allocation (FTEs)'!D37,'Direct Allocation Method 1'!D36,'Direct Allocation Method 2'!D36)</f>
        <v>0</v>
      </c>
      <c r="D35" s="132">
        <f>SUM('Direct - Assignment'!D35,'Direct Allocation (FTEs)'!E37,'Direct Allocation Method 1'!E36,'Direct Allocation Method 2'!E36)</f>
        <v>0</v>
      </c>
      <c r="E35" s="132">
        <f>SUM('Direct - Assignment'!E35,'Direct Allocation (FTEs)'!F37,'Direct Allocation Method 1'!F36,'Direct Allocation Method 2'!F36)</f>
        <v>0</v>
      </c>
      <c r="F35" s="132">
        <f>SUM('Direct - Assignment'!F35,'Direct Allocation (FTEs)'!G37,'Direct Allocation Method 1'!G36,'Direct Allocation Method 2'!G36)</f>
        <v>0</v>
      </c>
      <c r="G35" s="132">
        <f>SUM('Direct - Assignment'!G35,'Direct Allocation (FTEs)'!H37,'Direct Allocation Method 1'!H36,'Direct Allocation Method 2'!H36)</f>
        <v>0</v>
      </c>
      <c r="H35" s="132">
        <f>SUM('Direct - Assignment'!H35,'Direct Allocation (FTEs)'!I37,'Direct Allocation Method 1'!I36,'Direct Allocation Method 2'!I36)</f>
        <v>0</v>
      </c>
      <c r="I35" s="132">
        <f>SUM('Direct - Assignment'!I35,'Direct Allocation (FTEs)'!J37,'Direct Allocation Method 1'!J36,'Direct Allocation Method 2'!J36)</f>
        <v>0</v>
      </c>
      <c r="J35" s="132">
        <f>SUM('Direct - Assignment'!J35,'Direct Allocation (FTEs)'!K37,'Direct Allocation Method 1'!K36,'Direct Allocation Method 2'!K36)</f>
        <v>0</v>
      </c>
      <c r="K35" s="132">
        <f>SUM('Direct - Assignment'!K35,'Direct Allocation (FTEs)'!L37,'Direct Allocation Method 1'!L36,'Direct Allocation Method 2'!L36)</f>
        <v>0</v>
      </c>
      <c r="L35" s="10">
        <f t="shared" si="13"/>
        <v>0</v>
      </c>
      <c r="M35" s="132">
        <f>SUM('Direct - Assignment'!M35,'Direct Allocation (FTEs)'!N37,'Direct Allocation Method 1'!N36,'Direct Allocation Method 2'!N36)</f>
        <v>0</v>
      </c>
      <c r="N35" s="132">
        <f>SUM('Direct - Assignment'!N35,'Direct Allocation (FTEs)'!O37,'Direct Allocation Method 1'!O36,'Direct Allocation Method 2'!O36)</f>
        <v>0</v>
      </c>
      <c r="O35" s="104">
        <f t="shared" ref="O35" si="14">SUM(M35:N35)</f>
        <v>0</v>
      </c>
      <c r="P35" s="211">
        <f t="shared" ref="P35" si="15">+L35+O35</f>
        <v>0</v>
      </c>
      <c r="Q35" s="82"/>
    </row>
    <row r="36" spans="1:17" ht="15" customHeight="1" x14ac:dyDescent="0.2">
      <c r="A36" s="387" t="str">
        <f>'Direct - Assignment'!B36</f>
        <v/>
      </c>
      <c r="B36" s="116"/>
      <c r="C36" s="132">
        <f>SUM('Direct - Assignment'!C36,'Direct Allocation (FTEs)'!D38,'Direct Allocation Method 1'!D37,'Direct Allocation Method 2'!D37)</f>
        <v>0</v>
      </c>
      <c r="D36" s="132">
        <f>SUM('Direct - Assignment'!D36,'Direct Allocation (FTEs)'!E38,'Direct Allocation Method 1'!E37,'Direct Allocation Method 2'!E37)</f>
        <v>0</v>
      </c>
      <c r="E36" s="132">
        <f>SUM('Direct - Assignment'!E36,'Direct Allocation (FTEs)'!F38,'Direct Allocation Method 1'!F37,'Direct Allocation Method 2'!F37)</f>
        <v>0</v>
      </c>
      <c r="F36" s="132">
        <f>SUM('Direct - Assignment'!F36,'Direct Allocation (FTEs)'!G38,'Direct Allocation Method 1'!G37,'Direct Allocation Method 2'!G37)</f>
        <v>0</v>
      </c>
      <c r="G36" s="132">
        <f>SUM('Direct - Assignment'!G36,'Direct Allocation (FTEs)'!H38,'Direct Allocation Method 1'!H37,'Direct Allocation Method 2'!H37)</f>
        <v>0</v>
      </c>
      <c r="H36" s="132">
        <f>SUM('Direct - Assignment'!H36,'Direct Allocation (FTEs)'!I38,'Direct Allocation Method 1'!I37,'Direct Allocation Method 2'!I37)</f>
        <v>0</v>
      </c>
      <c r="I36" s="132">
        <f>SUM('Direct - Assignment'!I36,'Direct Allocation (FTEs)'!J38,'Direct Allocation Method 1'!J37,'Direct Allocation Method 2'!J37)</f>
        <v>0</v>
      </c>
      <c r="J36" s="132">
        <f>SUM('Direct - Assignment'!J36,'Direct Allocation (FTEs)'!K38,'Direct Allocation Method 1'!K37,'Direct Allocation Method 2'!K37)</f>
        <v>0</v>
      </c>
      <c r="K36" s="132">
        <f>SUM('Direct - Assignment'!K36,'Direct Allocation (FTEs)'!L38,'Direct Allocation Method 1'!L37,'Direct Allocation Method 2'!L37)</f>
        <v>0</v>
      </c>
      <c r="L36" s="10">
        <f t="shared" ref="L36:L39" si="16">SUM(C36:K36)</f>
        <v>0</v>
      </c>
      <c r="M36" s="132">
        <f>SUM('Direct - Assignment'!M36,'Direct Allocation (FTEs)'!N38,'Direct Allocation Method 1'!N37,'Direct Allocation Method 2'!N37)</f>
        <v>0</v>
      </c>
      <c r="N36" s="132">
        <f>SUM('Direct - Assignment'!N36,'Direct Allocation (FTEs)'!O38,'Direct Allocation Method 1'!O37,'Direct Allocation Method 2'!O37)</f>
        <v>0</v>
      </c>
      <c r="O36" s="104">
        <f t="shared" si="8"/>
        <v>0</v>
      </c>
      <c r="P36" s="211">
        <f t="shared" si="9"/>
        <v>0</v>
      </c>
      <c r="Q36" s="82"/>
    </row>
    <row r="37" spans="1:17" ht="15" customHeight="1" x14ac:dyDescent="0.2">
      <c r="A37" s="387" t="str">
        <f>'Direct - Assignment'!B37</f>
        <v/>
      </c>
      <c r="B37" s="116"/>
      <c r="C37" s="132">
        <f>SUM('Direct - Assignment'!C37,'Direct Allocation (FTEs)'!D39,'Direct Allocation Method 1'!D38,'Direct Allocation Method 2'!D38)</f>
        <v>0</v>
      </c>
      <c r="D37" s="132">
        <f>SUM('Direct - Assignment'!D37,'Direct Allocation (FTEs)'!E39,'Direct Allocation Method 1'!E38,'Direct Allocation Method 2'!E38)</f>
        <v>0</v>
      </c>
      <c r="E37" s="132">
        <f>SUM('Direct - Assignment'!E37,'Direct Allocation (FTEs)'!F39,'Direct Allocation Method 1'!F38,'Direct Allocation Method 2'!F38)</f>
        <v>0</v>
      </c>
      <c r="F37" s="132">
        <f>SUM('Direct - Assignment'!F37,'Direct Allocation (FTEs)'!G39,'Direct Allocation Method 1'!G38,'Direct Allocation Method 2'!G38)</f>
        <v>0</v>
      </c>
      <c r="G37" s="132">
        <f>SUM('Direct - Assignment'!G37,'Direct Allocation (FTEs)'!H39,'Direct Allocation Method 1'!H38,'Direct Allocation Method 2'!H38)</f>
        <v>0</v>
      </c>
      <c r="H37" s="132">
        <f>SUM('Direct - Assignment'!H37,'Direct Allocation (FTEs)'!I39,'Direct Allocation Method 1'!I38,'Direct Allocation Method 2'!I38)</f>
        <v>0</v>
      </c>
      <c r="I37" s="132">
        <f>SUM('Direct - Assignment'!I37,'Direct Allocation (FTEs)'!J39,'Direct Allocation Method 1'!J38,'Direct Allocation Method 2'!J38)</f>
        <v>0</v>
      </c>
      <c r="J37" s="132">
        <f>SUM('Direct - Assignment'!J37,'Direct Allocation (FTEs)'!K39,'Direct Allocation Method 1'!K38,'Direct Allocation Method 2'!K38)</f>
        <v>0</v>
      </c>
      <c r="K37" s="132">
        <f>SUM('Direct - Assignment'!K37,'Direct Allocation (FTEs)'!L39,'Direct Allocation Method 1'!L38,'Direct Allocation Method 2'!L38)</f>
        <v>0</v>
      </c>
      <c r="L37" s="10">
        <f t="shared" si="16"/>
        <v>0</v>
      </c>
      <c r="M37" s="132">
        <f>SUM('Direct - Assignment'!M37,'Direct Allocation (FTEs)'!N39,'Direct Allocation Method 1'!N38,'Direct Allocation Method 2'!N38)</f>
        <v>0</v>
      </c>
      <c r="N37" s="132">
        <f>SUM('Direct - Assignment'!N37,'Direct Allocation (FTEs)'!O39,'Direct Allocation Method 1'!O38,'Direct Allocation Method 2'!O38)</f>
        <v>0</v>
      </c>
      <c r="O37" s="104">
        <f t="shared" si="8"/>
        <v>0</v>
      </c>
      <c r="P37" s="211">
        <f t="shared" si="9"/>
        <v>0</v>
      </c>
      <c r="Q37" s="82"/>
    </row>
    <row r="38" spans="1:17" ht="15" customHeight="1" x14ac:dyDescent="0.2">
      <c r="A38" s="387" t="str">
        <f>'Direct - Assignment'!B38</f>
        <v/>
      </c>
      <c r="B38" s="116"/>
      <c r="C38" s="132">
        <f>SUM('Direct - Assignment'!C38,'Direct Allocation (FTEs)'!D40,'Direct Allocation Method 1'!D39,'Direct Allocation Method 2'!D39)</f>
        <v>0</v>
      </c>
      <c r="D38" s="132">
        <f>SUM('Direct - Assignment'!D38,'Direct Allocation (FTEs)'!E40,'Direct Allocation Method 1'!E39,'Direct Allocation Method 2'!E39)</f>
        <v>0</v>
      </c>
      <c r="E38" s="132">
        <f>SUM('Direct - Assignment'!E38,'Direct Allocation (FTEs)'!F40,'Direct Allocation Method 1'!F39,'Direct Allocation Method 2'!F39)</f>
        <v>0</v>
      </c>
      <c r="F38" s="132">
        <f>SUM('Direct - Assignment'!F38,'Direct Allocation (FTEs)'!G40,'Direct Allocation Method 1'!G39,'Direct Allocation Method 2'!G39)</f>
        <v>0</v>
      </c>
      <c r="G38" s="132">
        <f>SUM('Direct - Assignment'!G38,'Direct Allocation (FTEs)'!H40,'Direct Allocation Method 1'!H39,'Direct Allocation Method 2'!H39)</f>
        <v>0</v>
      </c>
      <c r="H38" s="132">
        <f>SUM('Direct - Assignment'!H38,'Direct Allocation (FTEs)'!I40,'Direct Allocation Method 1'!I39,'Direct Allocation Method 2'!I39)</f>
        <v>0</v>
      </c>
      <c r="I38" s="132">
        <f>SUM('Direct - Assignment'!I38,'Direct Allocation (FTEs)'!J40,'Direct Allocation Method 1'!J39,'Direct Allocation Method 2'!J39)</f>
        <v>0</v>
      </c>
      <c r="J38" s="132">
        <f>SUM('Direct - Assignment'!J38,'Direct Allocation (FTEs)'!K40,'Direct Allocation Method 1'!K39,'Direct Allocation Method 2'!K39)</f>
        <v>0</v>
      </c>
      <c r="K38" s="132">
        <f>SUM('Direct - Assignment'!K38,'Direct Allocation (FTEs)'!L40,'Direct Allocation Method 1'!L39,'Direct Allocation Method 2'!L39)</f>
        <v>0</v>
      </c>
      <c r="L38" s="10">
        <f t="shared" si="16"/>
        <v>0</v>
      </c>
      <c r="M38" s="132">
        <f>SUM('Direct - Assignment'!M38,'Direct Allocation (FTEs)'!N40,'Direct Allocation Method 1'!N39,'Direct Allocation Method 2'!N39)</f>
        <v>0</v>
      </c>
      <c r="N38" s="132">
        <f>SUM('Direct - Assignment'!N38,'Direct Allocation (FTEs)'!O40,'Direct Allocation Method 1'!O39,'Direct Allocation Method 2'!O39)</f>
        <v>0</v>
      </c>
      <c r="O38" s="104">
        <f t="shared" si="8"/>
        <v>0</v>
      </c>
      <c r="P38" s="211">
        <f t="shared" si="9"/>
        <v>0</v>
      </c>
      <c r="Q38" s="82"/>
    </row>
    <row r="39" spans="1:17" ht="15" customHeight="1" x14ac:dyDescent="0.2">
      <c r="A39" s="88" t="str">
        <f>'Direct - Assignment'!B39</f>
        <v/>
      </c>
      <c r="B39" s="100"/>
      <c r="C39" s="132">
        <f>SUM('Direct - Assignment'!C39,'Direct Allocation (FTEs)'!D41,'Direct Allocation Method 1'!D40,'Direct Allocation Method 2'!D40)</f>
        <v>0</v>
      </c>
      <c r="D39" s="132">
        <f>SUM('Direct - Assignment'!D39,'Direct Allocation (FTEs)'!E41,'Direct Allocation Method 1'!E40,'Direct Allocation Method 2'!E40)</f>
        <v>0</v>
      </c>
      <c r="E39" s="132">
        <f>SUM('Direct - Assignment'!E39,'Direct Allocation (FTEs)'!F41,'Direct Allocation Method 1'!F40,'Direct Allocation Method 2'!F40)</f>
        <v>0</v>
      </c>
      <c r="F39" s="132">
        <f>SUM('Direct - Assignment'!F39,'Direct Allocation (FTEs)'!G41,'Direct Allocation Method 1'!G40,'Direct Allocation Method 2'!G40)</f>
        <v>0</v>
      </c>
      <c r="G39" s="132">
        <f>SUM('Direct - Assignment'!G39,'Direct Allocation (FTEs)'!H41,'Direct Allocation Method 1'!H40,'Direct Allocation Method 2'!H40)</f>
        <v>0</v>
      </c>
      <c r="H39" s="132">
        <f>SUM('Direct - Assignment'!H39,'Direct Allocation (FTEs)'!I41,'Direct Allocation Method 1'!I40,'Direct Allocation Method 2'!I40)</f>
        <v>0</v>
      </c>
      <c r="I39" s="132">
        <f>SUM('Direct - Assignment'!I39,'Direct Allocation (FTEs)'!J41,'Direct Allocation Method 1'!J40,'Direct Allocation Method 2'!J40)</f>
        <v>0</v>
      </c>
      <c r="J39" s="132">
        <f>SUM('Direct - Assignment'!J39,'Direct Allocation (FTEs)'!K41,'Direct Allocation Method 1'!K40,'Direct Allocation Method 2'!K40)</f>
        <v>0</v>
      </c>
      <c r="K39" s="132">
        <f>SUM('Direct - Assignment'!K39,'Direct Allocation (FTEs)'!L41,'Direct Allocation Method 1'!L40,'Direct Allocation Method 2'!L40)</f>
        <v>0</v>
      </c>
      <c r="L39" s="10">
        <f t="shared" si="16"/>
        <v>0</v>
      </c>
      <c r="M39" s="132">
        <f>SUM('Direct - Assignment'!M39,'Direct Allocation (FTEs)'!N41,'Direct Allocation Method 1'!N40,'Direct Allocation Method 2'!N40)</f>
        <v>0</v>
      </c>
      <c r="N39" s="132">
        <f>SUM('Direct - Assignment'!N39,'Direct Allocation (FTEs)'!O41,'Direct Allocation Method 1'!O40,'Direct Allocation Method 2'!O40)</f>
        <v>0</v>
      </c>
      <c r="O39" s="104">
        <f t="shared" ref="O39" si="17">SUM(M39:N39)</f>
        <v>0</v>
      </c>
      <c r="P39" s="211">
        <f t="shared" ref="P39" si="18">+L39+O39</f>
        <v>0</v>
      </c>
      <c r="Q39" s="82"/>
    </row>
    <row r="40" spans="1:17" ht="15" customHeight="1" x14ac:dyDescent="0.2">
      <c r="A40" s="387" t="str">
        <f>'Direct - Assignment'!B40</f>
        <v/>
      </c>
      <c r="B40" s="116"/>
      <c r="C40" s="132">
        <f>SUM('Direct - Assignment'!C40,'Direct Allocation (FTEs)'!D42,'Direct Allocation Method 1'!D41,'Direct Allocation Method 2'!D41)</f>
        <v>0</v>
      </c>
      <c r="D40" s="132">
        <f>SUM('Direct - Assignment'!D40,'Direct Allocation (FTEs)'!E42,'Direct Allocation Method 1'!E41,'Direct Allocation Method 2'!E41)</f>
        <v>0</v>
      </c>
      <c r="E40" s="132">
        <f>SUM('Direct - Assignment'!E40,'Direct Allocation (FTEs)'!F42,'Direct Allocation Method 1'!F41,'Direct Allocation Method 2'!F41)</f>
        <v>0</v>
      </c>
      <c r="F40" s="132">
        <f>SUM('Direct - Assignment'!F40,'Direct Allocation (FTEs)'!G42,'Direct Allocation Method 1'!G41,'Direct Allocation Method 2'!G41)</f>
        <v>0</v>
      </c>
      <c r="G40" s="132">
        <f>SUM('Direct - Assignment'!G40,'Direct Allocation (FTEs)'!H42,'Direct Allocation Method 1'!H41,'Direct Allocation Method 2'!H41)</f>
        <v>0</v>
      </c>
      <c r="H40" s="132">
        <f>SUM('Direct - Assignment'!H40,'Direct Allocation (FTEs)'!I42,'Direct Allocation Method 1'!I41,'Direct Allocation Method 2'!I41)</f>
        <v>0</v>
      </c>
      <c r="I40" s="132">
        <f>SUM('Direct - Assignment'!I40,'Direct Allocation (FTEs)'!J42,'Direct Allocation Method 1'!J41,'Direct Allocation Method 2'!J41)</f>
        <v>0</v>
      </c>
      <c r="J40" s="132">
        <f>SUM('Direct - Assignment'!J40,'Direct Allocation (FTEs)'!K42,'Direct Allocation Method 1'!K41,'Direct Allocation Method 2'!K41)</f>
        <v>0</v>
      </c>
      <c r="K40" s="132">
        <f>SUM('Direct - Assignment'!K40,'Direct Allocation (FTEs)'!L42,'Direct Allocation Method 1'!L41,'Direct Allocation Method 2'!L41)</f>
        <v>0</v>
      </c>
      <c r="L40" s="10">
        <f t="shared" ref="L40:L43" si="19">SUM(C40:K40)</f>
        <v>0</v>
      </c>
      <c r="M40" s="132">
        <f>SUM('Direct - Assignment'!M40,'Direct Allocation (FTEs)'!N42,'Direct Allocation Method 1'!N41,'Direct Allocation Method 2'!N41)</f>
        <v>0</v>
      </c>
      <c r="N40" s="132">
        <f>SUM('Direct - Assignment'!N40,'Direct Allocation (FTEs)'!O42,'Direct Allocation Method 1'!O41,'Direct Allocation Method 2'!O41)</f>
        <v>0</v>
      </c>
      <c r="O40" s="104">
        <f t="shared" si="8"/>
        <v>0</v>
      </c>
      <c r="P40" s="211">
        <f t="shared" si="9"/>
        <v>0</v>
      </c>
      <c r="Q40" s="82"/>
    </row>
    <row r="41" spans="1:17" ht="15" customHeight="1" x14ac:dyDescent="0.2">
      <c r="A41" s="387" t="str">
        <f>'Direct - Assignment'!B41</f>
        <v/>
      </c>
      <c r="B41" s="116"/>
      <c r="C41" s="132">
        <f>SUM('Direct - Assignment'!C41,'Direct Allocation (FTEs)'!D43,'Direct Allocation Method 1'!D42,'Direct Allocation Method 2'!D42)</f>
        <v>0</v>
      </c>
      <c r="D41" s="132">
        <f>SUM('Direct - Assignment'!D41,'Direct Allocation (FTEs)'!E43,'Direct Allocation Method 1'!E42,'Direct Allocation Method 2'!E42)</f>
        <v>0</v>
      </c>
      <c r="E41" s="132">
        <f>SUM('Direct - Assignment'!E41,'Direct Allocation (FTEs)'!F43,'Direct Allocation Method 1'!F42,'Direct Allocation Method 2'!F42)</f>
        <v>0</v>
      </c>
      <c r="F41" s="132">
        <f>SUM('Direct - Assignment'!F41,'Direct Allocation (FTEs)'!G43,'Direct Allocation Method 1'!G42,'Direct Allocation Method 2'!G42)</f>
        <v>0</v>
      </c>
      <c r="G41" s="132">
        <f>SUM('Direct - Assignment'!G41,'Direct Allocation (FTEs)'!H43,'Direct Allocation Method 1'!H42,'Direct Allocation Method 2'!H42)</f>
        <v>0</v>
      </c>
      <c r="H41" s="132">
        <f>SUM('Direct - Assignment'!H41,'Direct Allocation (FTEs)'!I43,'Direct Allocation Method 1'!I42,'Direct Allocation Method 2'!I42)</f>
        <v>0</v>
      </c>
      <c r="I41" s="132">
        <f>SUM('Direct - Assignment'!I41,'Direct Allocation (FTEs)'!J43,'Direct Allocation Method 1'!J42,'Direct Allocation Method 2'!J42)</f>
        <v>0</v>
      </c>
      <c r="J41" s="132">
        <f>SUM('Direct - Assignment'!J41,'Direct Allocation (FTEs)'!K43,'Direct Allocation Method 1'!K42,'Direct Allocation Method 2'!K42)</f>
        <v>0</v>
      </c>
      <c r="K41" s="132">
        <f>SUM('Direct - Assignment'!K41,'Direct Allocation (FTEs)'!L43,'Direct Allocation Method 1'!L42,'Direct Allocation Method 2'!L42)</f>
        <v>0</v>
      </c>
      <c r="L41" s="10">
        <f t="shared" si="19"/>
        <v>0</v>
      </c>
      <c r="M41" s="132">
        <f>SUM('Direct - Assignment'!M41,'Direct Allocation (FTEs)'!N43,'Direct Allocation Method 1'!N42,'Direct Allocation Method 2'!N42)</f>
        <v>0</v>
      </c>
      <c r="N41" s="132">
        <f>SUM('Direct - Assignment'!N41,'Direct Allocation (FTEs)'!O43,'Direct Allocation Method 1'!O42,'Direct Allocation Method 2'!O42)</f>
        <v>0</v>
      </c>
      <c r="O41" s="104">
        <f t="shared" si="8"/>
        <v>0</v>
      </c>
      <c r="P41" s="211">
        <f t="shared" si="9"/>
        <v>0</v>
      </c>
      <c r="Q41" s="82"/>
    </row>
    <row r="42" spans="1:17" ht="15" customHeight="1" x14ac:dyDescent="0.2">
      <c r="A42" s="387" t="str">
        <f>'Direct - Assignment'!B42</f>
        <v/>
      </c>
      <c r="B42" s="116"/>
      <c r="C42" s="132">
        <f>SUM('Direct - Assignment'!C42,'Direct Allocation (FTEs)'!D44,'Direct Allocation Method 1'!D43,'Direct Allocation Method 2'!D43)</f>
        <v>0</v>
      </c>
      <c r="D42" s="132">
        <f>SUM('Direct - Assignment'!D42,'Direct Allocation (FTEs)'!E44,'Direct Allocation Method 1'!E43,'Direct Allocation Method 2'!E43)</f>
        <v>0</v>
      </c>
      <c r="E42" s="132">
        <f>SUM('Direct - Assignment'!E42,'Direct Allocation (FTEs)'!F44,'Direct Allocation Method 1'!F43,'Direct Allocation Method 2'!F43)</f>
        <v>0</v>
      </c>
      <c r="F42" s="132">
        <f>SUM('Direct - Assignment'!F42,'Direct Allocation (FTEs)'!G44,'Direct Allocation Method 1'!G43,'Direct Allocation Method 2'!G43)</f>
        <v>0</v>
      </c>
      <c r="G42" s="132">
        <f>SUM('Direct - Assignment'!G42,'Direct Allocation (FTEs)'!H44,'Direct Allocation Method 1'!H43,'Direct Allocation Method 2'!H43)</f>
        <v>0</v>
      </c>
      <c r="H42" s="132">
        <f>SUM('Direct - Assignment'!H42,'Direct Allocation (FTEs)'!I44,'Direct Allocation Method 1'!I43,'Direct Allocation Method 2'!I43)</f>
        <v>0</v>
      </c>
      <c r="I42" s="132">
        <f>SUM('Direct - Assignment'!I42,'Direct Allocation (FTEs)'!J44,'Direct Allocation Method 1'!J43,'Direct Allocation Method 2'!J43)</f>
        <v>0</v>
      </c>
      <c r="J42" s="132">
        <f>SUM('Direct - Assignment'!J42,'Direct Allocation (FTEs)'!K44,'Direct Allocation Method 1'!K43,'Direct Allocation Method 2'!K43)</f>
        <v>0</v>
      </c>
      <c r="K42" s="132">
        <f>SUM('Direct - Assignment'!K42,'Direct Allocation (FTEs)'!L44,'Direct Allocation Method 1'!L43,'Direct Allocation Method 2'!L43)</f>
        <v>0</v>
      </c>
      <c r="L42" s="10">
        <f t="shared" si="19"/>
        <v>0</v>
      </c>
      <c r="M42" s="132">
        <f>SUM('Direct - Assignment'!M42,'Direct Allocation (FTEs)'!N44,'Direct Allocation Method 1'!N43,'Direct Allocation Method 2'!N43)</f>
        <v>0</v>
      </c>
      <c r="N42" s="132">
        <f>SUM('Direct - Assignment'!N42,'Direct Allocation (FTEs)'!O44,'Direct Allocation Method 1'!O43,'Direct Allocation Method 2'!O43)</f>
        <v>0</v>
      </c>
      <c r="O42" s="104">
        <f t="shared" si="8"/>
        <v>0</v>
      </c>
      <c r="P42" s="211">
        <f t="shared" si="9"/>
        <v>0</v>
      </c>
      <c r="Q42" s="82"/>
    </row>
    <row r="43" spans="1:17" ht="15" customHeight="1" x14ac:dyDescent="0.2">
      <c r="A43" s="88" t="str">
        <f>'Direct - Assignment'!B43</f>
        <v/>
      </c>
      <c r="B43" s="100"/>
      <c r="C43" s="132">
        <f>SUM('Direct - Assignment'!C43,'Direct Allocation (FTEs)'!D45,'Direct Allocation Method 1'!D44,'Direct Allocation Method 2'!D44)</f>
        <v>0</v>
      </c>
      <c r="D43" s="132">
        <f>SUM('Direct - Assignment'!D43,'Direct Allocation (FTEs)'!E45,'Direct Allocation Method 1'!E44,'Direct Allocation Method 2'!E44)</f>
        <v>0</v>
      </c>
      <c r="E43" s="132">
        <f>SUM('Direct - Assignment'!E43,'Direct Allocation (FTEs)'!F45,'Direct Allocation Method 1'!F44,'Direct Allocation Method 2'!F44)</f>
        <v>0</v>
      </c>
      <c r="F43" s="132">
        <f>SUM('Direct - Assignment'!F43,'Direct Allocation (FTEs)'!G45,'Direct Allocation Method 1'!G44,'Direct Allocation Method 2'!G44)</f>
        <v>0</v>
      </c>
      <c r="G43" s="132">
        <f>SUM('Direct - Assignment'!G43,'Direct Allocation (FTEs)'!H45,'Direct Allocation Method 1'!H44,'Direct Allocation Method 2'!H44)</f>
        <v>0</v>
      </c>
      <c r="H43" s="132">
        <f>SUM('Direct - Assignment'!H43,'Direct Allocation (FTEs)'!I45,'Direct Allocation Method 1'!I44,'Direct Allocation Method 2'!I44)</f>
        <v>0</v>
      </c>
      <c r="I43" s="132">
        <f>SUM('Direct - Assignment'!I43,'Direct Allocation (FTEs)'!J45,'Direct Allocation Method 1'!J44,'Direct Allocation Method 2'!J44)</f>
        <v>0</v>
      </c>
      <c r="J43" s="132">
        <f>SUM('Direct - Assignment'!J43,'Direct Allocation (FTEs)'!K45,'Direct Allocation Method 1'!K44,'Direct Allocation Method 2'!K44)</f>
        <v>0</v>
      </c>
      <c r="K43" s="132">
        <f>SUM('Direct - Assignment'!K43,'Direct Allocation (FTEs)'!L45,'Direct Allocation Method 1'!L44,'Direct Allocation Method 2'!L44)</f>
        <v>0</v>
      </c>
      <c r="L43" s="10">
        <f t="shared" si="19"/>
        <v>0</v>
      </c>
      <c r="M43" s="132">
        <f>SUM('Direct - Assignment'!M43,'Direct Allocation (FTEs)'!N45,'Direct Allocation Method 1'!N44,'Direct Allocation Method 2'!N44)</f>
        <v>0</v>
      </c>
      <c r="N43" s="132">
        <f>SUM('Direct - Assignment'!N43,'Direct Allocation (FTEs)'!O45,'Direct Allocation Method 1'!O44,'Direct Allocation Method 2'!O44)</f>
        <v>0</v>
      </c>
      <c r="O43" s="104">
        <f t="shared" ref="O43" si="20">SUM(M43:N43)</f>
        <v>0</v>
      </c>
      <c r="P43" s="211">
        <f t="shared" ref="P43" si="21">+L43+O43</f>
        <v>0</v>
      </c>
      <c r="Q43" s="82"/>
    </row>
    <row r="44" spans="1:17" ht="15" customHeight="1" x14ac:dyDescent="0.2">
      <c r="A44" s="387" t="str">
        <f>'Direct - Assignment'!B44</f>
        <v/>
      </c>
      <c r="B44" s="116"/>
      <c r="C44" s="132">
        <f>SUM('Direct - Assignment'!C44,'Direct Allocation (FTEs)'!D46,'Direct Allocation Method 1'!D45,'Direct Allocation Method 2'!D45)</f>
        <v>0</v>
      </c>
      <c r="D44" s="132">
        <f>SUM('Direct - Assignment'!D44,'Direct Allocation (FTEs)'!E46,'Direct Allocation Method 1'!E45,'Direct Allocation Method 2'!E45)</f>
        <v>0</v>
      </c>
      <c r="E44" s="132">
        <f>SUM('Direct - Assignment'!E44,'Direct Allocation (FTEs)'!F46,'Direct Allocation Method 1'!F45,'Direct Allocation Method 2'!F45)</f>
        <v>0</v>
      </c>
      <c r="F44" s="132">
        <f>SUM('Direct - Assignment'!F44,'Direct Allocation (FTEs)'!G46,'Direct Allocation Method 1'!G45,'Direct Allocation Method 2'!G45)</f>
        <v>0</v>
      </c>
      <c r="G44" s="132">
        <f>SUM('Direct - Assignment'!G44,'Direct Allocation (FTEs)'!H46,'Direct Allocation Method 1'!H45,'Direct Allocation Method 2'!H45)</f>
        <v>0</v>
      </c>
      <c r="H44" s="132">
        <f>SUM('Direct - Assignment'!H44,'Direct Allocation (FTEs)'!I46,'Direct Allocation Method 1'!I45,'Direct Allocation Method 2'!I45)</f>
        <v>0</v>
      </c>
      <c r="I44" s="132">
        <f>SUM('Direct - Assignment'!I44,'Direct Allocation (FTEs)'!J46,'Direct Allocation Method 1'!J45,'Direct Allocation Method 2'!J45)</f>
        <v>0</v>
      </c>
      <c r="J44" s="132">
        <f>SUM('Direct - Assignment'!J44,'Direct Allocation (FTEs)'!K46,'Direct Allocation Method 1'!K45,'Direct Allocation Method 2'!K45)</f>
        <v>0</v>
      </c>
      <c r="K44" s="132">
        <f>SUM('Direct - Assignment'!K44,'Direct Allocation (FTEs)'!L46,'Direct Allocation Method 1'!L45,'Direct Allocation Method 2'!L45)</f>
        <v>0</v>
      </c>
      <c r="L44" s="10">
        <f t="shared" ref="L44:L51" si="22">SUM(C44:K44)</f>
        <v>0</v>
      </c>
      <c r="M44" s="132">
        <f>SUM('Direct - Assignment'!M44,'Direct Allocation (FTEs)'!N46,'Direct Allocation Method 1'!N45,'Direct Allocation Method 2'!N45)</f>
        <v>0</v>
      </c>
      <c r="N44" s="132">
        <f>SUM('Direct - Assignment'!N44,'Direct Allocation (FTEs)'!O46,'Direct Allocation Method 1'!O45,'Direct Allocation Method 2'!O45)</f>
        <v>0</v>
      </c>
      <c r="O44" s="104">
        <f t="shared" si="8"/>
        <v>0</v>
      </c>
      <c r="P44" s="211">
        <f t="shared" si="9"/>
        <v>0</v>
      </c>
      <c r="Q44" s="82"/>
    </row>
    <row r="45" spans="1:17" ht="15" customHeight="1" x14ac:dyDescent="0.2">
      <c r="A45" s="387" t="str">
        <f>'Direct - Assignment'!B45</f>
        <v/>
      </c>
      <c r="B45" s="116"/>
      <c r="C45" s="132">
        <f>SUM('Direct - Assignment'!C45,'Direct Allocation (FTEs)'!D47,'Direct Allocation Method 1'!D46,'Direct Allocation Method 2'!D46)</f>
        <v>0</v>
      </c>
      <c r="D45" s="132">
        <f>SUM('Direct - Assignment'!D45,'Direct Allocation (FTEs)'!E47,'Direct Allocation Method 1'!E46,'Direct Allocation Method 2'!E46)</f>
        <v>0</v>
      </c>
      <c r="E45" s="132">
        <f>SUM('Direct - Assignment'!E45,'Direct Allocation (FTEs)'!F47,'Direct Allocation Method 1'!F46,'Direct Allocation Method 2'!F46)</f>
        <v>0</v>
      </c>
      <c r="F45" s="132">
        <f>SUM('Direct - Assignment'!F45,'Direct Allocation (FTEs)'!G47,'Direct Allocation Method 1'!G46,'Direct Allocation Method 2'!G46)</f>
        <v>0</v>
      </c>
      <c r="G45" s="132">
        <f>SUM('Direct - Assignment'!G45,'Direct Allocation (FTEs)'!H47,'Direct Allocation Method 1'!H46,'Direct Allocation Method 2'!H46)</f>
        <v>0</v>
      </c>
      <c r="H45" s="132">
        <f>SUM('Direct - Assignment'!H45,'Direct Allocation (FTEs)'!I47,'Direct Allocation Method 1'!I46,'Direct Allocation Method 2'!I46)</f>
        <v>0</v>
      </c>
      <c r="I45" s="132">
        <f>SUM('Direct - Assignment'!I45,'Direct Allocation (FTEs)'!J47,'Direct Allocation Method 1'!J46,'Direct Allocation Method 2'!J46)</f>
        <v>0</v>
      </c>
      <c r="J45" s="132">
        <f>SUM('Direct - Assignment'!J45,'Direct Allocation (FTEs)'!K47,'Direct Allocation Method 1'!K46,'Direct Allocation Method 2'!K46)</f>
        <v>0</v>
      </c>
      <c r="K45" s="132">
        <f>SUM('Direct - Assignment'!K45,'Direct Allocation (FTEs)'!L47,'Direct Allocation Method 1'!L46,'Direct Allocation Method 2'!L46)</f>
        <v>0</v>
      </c>
      <c r="L45" s="10">
        <f t="shared" si="22"/>
        <v>0</v>
      </c>
      <c r="M45" s="132">
        <f>SUM('Direct - Assignment'!M45,'Direct Allocation (FTEs)'!N47,'Direct Allocation Method 1'!N46,'Direct Allocation Method 2'!N46)</f>
        <v>0</v>
      </c>
      <c r="N45" s="132">
        <f>SUM('Direct - Assignment'!N45,'Direct Allocation (FTEs)'!O47,'Direct Allocation Method 1'!O46,'Direct Allocation Method 2'!O46)</f>
        <v>0</v>
      </c>
      <c r="O45" s="104">
        <f t="shared" si="8"/>
        <v>0</v>
      </c>
      <c r="P45" s="211">
        <f t="shared" si="9"/>
        <v>0</v>
      </c>
      <c r="Q45" s="82"/>
    </row>
    <row r="46" spans="1:17" ht="15" customHeight="1" x14ac:dyDescent="0.2">
      <c r="A46" s="387" t="str">
        <f>'Direct - Assignment'!B46</f>
        <v/>
      </c>
      <c r="B46" s="116"/>
      <c r="C46" s="132">
        <f>SUM('Direct - Assignment'!C46,'Direct Allocation (FTEs)'!D48,'Direct Allocation Method 1'!D47,'Direct Allocation Method 2'!D47)</f>
        <v>0</v>
      </c>
      <c r="D46" s="132">
        <f>SUM('Direct - Assignment'!D46,'Direct Allocation (FTEs)'!E48,'Direct Allocation Method 1'!E47,'Direct Allocation Method 2'!E47)</f>
        <v>0</v>
      </c>
      <c r="E46" s="132">
        <f>SUM('Direct - Assignment'!E46,'Direct Allocation (FTEs)'!F48,'Direct Allocation Method 1'!F47,'Direct Allocation Method 2'!F47)</f>
        <v>0</v>
      </c>
      <c r="F46" s="132">
        <f>SUM('Direct - Assignment'!F46,'Direct Allocation (FTEs)'!G48,'Direct Allocation Method 1'!G47,'Direct Allocation Method 2'!G47)</f>
        <v>0</v>
      </c>
      <c r="G46" s="132">
        <f>SUM('Direct - Assignment'!G46,'Direct Allocation (FTEs)'!H48,'Direct Allocation Method 1'!H47,'Direct Allocation Method 2'!H47)</f>
        <v>0</v>
      </c>
      <c r="H46" s="132">
        <f>SUM('Direct - Assignment'!H46,'Direct Allocation (FTEs)'!I48,'Direct Allocation Method 1'!I47,'Direct Allocation Method 2'!I47)</f>
        <v>0</v>
      </c>
      <c r="I46" s="132">
        <f>SUM('Direct - Assignment'!I46,'Direct Allocation (FTEs)'!J48,'Direct Allocation Method 1'!J47,'Direct Allocation Method 2'!J47)</f>
        <v>0</v>
      </c>
      <c r="J46" s="132">
        <f>SUM('Direct - Assignment'!J46,'Direct Allocation (FTEs)'!K48,'Direct Allocation Method 1'!K47,'Direct Allocation Method 2'!K47)</f>
        <v>0</v>
      </c>
      <c r="K46" s="132">
        <f>SUM('Direct - Assignment'!K46,'Direct Allocation (FTEs)'!L48,'Direct Allocation Method 1'!L47,'Direct Allocation Method 2'!L47)</f>
        <v>0</v>
      </c>
      <c r="L46" s="10">
        <f t="shared" si="22"/>
        <v>0</v>
      </c>
      <c r="M46" s="132">
        <f>SUM('Direct - Assignment'!M46,'Direct Allocation (FTEs)'!N48,'Direct Allocation Method 1'!N47,'Direct Allocation Method 2'!N47)</f>
        <v>0</v>
      </c>
      <c r="N46" s="132">
        <f>SUM('Direct - Assignment'!N46,'Direct Allocation (FTEs)'!O48,'Direct Allocation Method 1'!O47,'Direct Allocation Method 2'!O47)</f>
        <v>0</v>
      </c>
      <c r="O46" s="104">
        <f t="shared" si="8"/>
        <v>0</v>
      </c>
      <c r="P46" s="211">
        <f t="shared" si="9"/>
        <v>0</v>
      </c>
      <c r="Q46" s="82"/>
    </row>
    <row r="47" spans="1:17" ht="15" customHeight="1" x14ac:dyDescent="0.2">
      <c r="A47" s="387" t="str">
        <f>'Direct - Assignment'!B47</f>
        <v/>
      </c>
      <c r="B47" s="116"/>
      <c r="C47" s="132">
        <f>SUM('Direct - Assignment'!C47,'Direct Allocation (FTEs)'!D49,'Direct Allocation Method 1'!D48,'Direct Allocation Method 2'!D48)</f>
        <v>0</v>
      </c>
      <c r="D47" s="132">
        <f>SUM('Direct - Assignment'!D47,'Direct Allocation (FTEs)'!E49,'Direct Allocation Method 1'!E48,'Direct Allocation Method 2'!E48)</f>
        <v>0</v>
      </c>
      <c r="E47" s="132">
        <f>SUM('Direct - Assignment'!E47,'Direct Allocation (FTEs)'!F49,'Direct Allocation Method 1'!F48,'Direct Allocation Method 2'!F48)</f>
        <v>0</v>
      </c>
      <c r="F47" s="132">
        <f>SUM('Direct - Assignment'!F47,'Direct Allocation (FTEs)'!G49,'Direct Allocation Method 1'!G48,'Direct Allocation Method 2'!G48)</f>
        <v>0</v>
      </c>
      <c r="G47" s="132">
        <f>SUM('Direct - Assignment'!G47,'Direct Allocation (FTEs)'!H49,'Direct Allocation Method 1'!H48,'Direct Allocation Method 2'!H48)</f>
        <v>0</v>
      </c>
      <c r="H47" s="132">
        <f>SUM('Direct - Assignment'!H47,'Direct Allocation (FTEs)'!I49,'Direct Allocation Method 1'!I48,'Direct Allocation Method 2'!I48)</f>
        <v>0</v>
      </c>
      <c r="I47" s="132">
        <f>SUM('Direct - Assignment'!I47,'Direct Allocation (FTEs)'!J49,'Direct Allocation Method 1'!J48,'Direct Allocation Method 2'!J48)</f>
        <v>0</v>
      </c>
      <c r="J47" s="132">
        <f>SUM('Direct - Assignment'!J47,'Direct Allocation (FTEs)'!K49,'Direct Allocation Method 1'!K48,'Direct Allocation Method 2'!K48)</f>
        <v>0</v>
      </c>
      <c r="K47" s="132">
        <f>SUM('Direct - Assignment'!K47,'Direct Allocation (FTEs)'!L49,'Direct Allocation Method 1'!L48,'Direct Allocation Method 2'!L48)</f>
        <v>0</v>
      </c>
      <c r="L47" s="10">
        <f t="shared" si="22"/>
        <v>0</v>
      </c>
      <c r="M47" s="132">
        <f>SUM('Direct - Assignment'!M47,'Direct Allocation (FTEs)'!N49,'Direct Allocation Method 1'!N48,'Direct Allocation Method 2'!N48)</f>
        <v>0</v>
      </c>
      <c r="N47" s="132">
        <f>SUM('Direct - Assignment'!N47,'Direct Allocation (FTEs)'!O49,'Direct Allocation Method 1'!O48,'Direct Allocation Method 2'!O48)</f>
        <v>0</v>
      </c>
      <c r="O47" s="104">
        <f t="shared" si="8"/>
        <v>0</v>
      </c>
      <c r="P47" s="211">
        <f t="shared" si="9"/>
        <v>0</v>
      </c>
      <c r="Q47" s="82"/>
    </row>
    <row r="48" spans="1:17" ht="15" customHeight="1" x14ac:dyDescent="0.2">
      <c r="A48" s="387" t="str">
        <f>'Direct - Assignment'!B48</f>
        <v/>
      </c>
      <c r="B48" s="116"/>
      <c r="C48" s="132">
        <f>SUM('Direct - Assignment'!C48,'Direct Allocation (FTEs)'!D50,'Direct Allocation Method 1'!D49,'Direct Allocation Method 2'!D49)</f>
        <v>0</v>
      </c>
      <c r="D48" s="132">
        <f>SUM('Direct - Assignment'!D48,'Direct Allocation (FTEs)'!E50,'Direct Allocation Method 1'!E49,'Direct Allocation Method 2'!E49)</f>
        <v>0</v>
      </c>
      <c r="E48" s="132">
        <f>SUM('Direct - Assignment'!E48,'Direct Allocation (FTEs)'!F50,'Direct Allocation Method 1'!F49,'Direct Allocation Method 2'!F49)</f>
        <v>0</v>
      </c>
      <c r="F48" s="132">
        <f>SUM('Direct - Assignment'!F48,'Direct Allocation (FTEs)'!G50,'Direct Allocation Method 1'!G49,'Direct Allocation Method 2'!G49)</f>
        <v>0</v>
      </c>
      <c r="G48" s="132">
        <f>SUM('Direct - Assignment'!G48,'Direct Allocation (FTEs)'!H50,'Direct Allocation Method 1'!H49,'Direct Allocation Method 2'!H49)</f>
        <v>0</v>
      </c>
      <c r="H48" s="132">
        <f>SUM('Direct - Assignment'!H48,'Direct Allocation (FTEs)'!I50,'Direct Allocation Method 1'!I49,'Direct Allocation Method 2'!I49)</f>
        <v>0</v>
      </c>
      <c r="I48" s="132">
        <f>SUM('Direct - Assignment'!I48,'Direct Allocation (FTEs)'!J50,'Direct Allocation Method 1'!J49,'Direct Allocation Method 2'!J49)</f>
        <v>0</v>
      </c>
      <c r="J48" s="132">
        <f>SUM('Direct - Assignment'!J48,'Direct Allocation (FTEs)'!K50,'Direct Allocation Method 1'!K49,'Direct Allocation Method 2'!K49)</f>
        <v>0</v>
      </c>
      <c r="K48" s="132">
        <f>SUM('Direct - Assignment'!K48,'Direct Allocation (FTEs)'!L50,'Direct Allocation Method 1'!L49,'Direct Allocation Method 2'!L49)</f>
        <v>0</v>
      </c>
      <c r="L48" s="10">
        <f t="shared" si="22"/>
        <v>0</v>
      </c>
      <c r="M48" s="132">
        <f>SUM('Direct - Assignment'!M48,'Direct Allocation (FTEs)'!N50,'Direct Allocation Method 1'!N49,'Direct Allocation Method 2'!N49)</f>
        <v>0</v>
      </c>
      <c r="N48" s="132">
        <f>SUM('Direct - Assignment'!N48,'Direct Allocation (FTEs)'!O50,'Direct Allocation Method 1'!O49,'Direct Allocation Method 2'!O49)</f>
        <v>0</v>
      </c>
      <c r="O48" s="104">
        <f t="shared" si="8"/>
        <v>0</v>
      </c>
      <c r="P48" s="211">
        <f t="shared" si="9"/>
        <v>0</v>
      </c>
      <c r="Q48" s="82"/>
    </row>
    <row r="49" spans="1:17" ht="15" customHeight="1" x14ac:dyDescent="0.2">
      <c r="A49" s="387" t="str">
        <f>'Direct - Assignment'!B49</f>
        <v/>
      </c>
      <c r="B49" s="116"/>
      <c r="C49" s="132">
        <f>SUM('Direct - Assignment'!C49,'Direct Allocation (FTEs)'!D51,'Direct Allocation Method 1'!D50,'Direct Allocation Method 2'!D50)</f>
        <v>0</v>
      </c>
      <c r="D49" s="132">
        <f>SUM('Direct - Assignment'!D49,'Direct Allocation (FTEs)'!E51,'Direct Allocation Method 1'!E50,'Direct Allocation Method 2'!E50)</f>
        <v>0</v>
      </c>
      <c r="E49" s="132">
        <f>SUM('Direct - Assignment'!E49,'Direct Allocation (FTEs)'!F51,'Direct Allocation Method 1'!F50,'Direct Allocation Method 2'!F50)</f>
        <v>0</v>
      </c>
      <c r="F49" s="132">
        <f>SUM('Direct - Assignment'!F49,'Direct Allocation (FTEs)'!G51,'Direct Allocation Method 1'!G50,'Direct Allocation Method 2'!G50)</f>
        <v>0</v>
      </c>
      <c r="G49" s="132">
        <f>SUM('Direct - Assignment'!G49,'Direct Allocation (FTEs)'!H51,'Direct Allocation Method 1'!H50,'Direct Allocation Method 2'!H50)</f>
        <v>0</v>
      </c>
      <c r="H49" s="132">
        <f>SUM('Direct - Assignment'!H49,'Direct Allocation (FTEs)'!I51,'Direct Allocation Method 1'!I50,'Direct Allocation Method 2'!I50)</f>
        <v>0</v>
      </c>
      <c r="I49" s="132">
        <f>SUM('Direct - Assignment'!I49,'Direct Allocation (FTEs)'!J51,'Direct Allocation Method 1'!J50,'Direct Allocation Method 2'!J50)</f>
        <v>0</v>
      </c>
      <c r="J49" s="132">
        <f>SUM('Direct - Assignment'!J49,'Direct Allocation (FTEs)'!K51,'Direct Allocation Method 1'!K50,'Direct Allocation Method 2'!K50)</f>
        <v>0</v>
      </c>
      <c r="K49" s="132">
        <f>SUM('Direct - Assignment'!K49,'Direct Allocation (FTEs)'!L51,'Direct Allocation Method 1'!L50,'Direct Allocation Method 2'!L50)</f>
        <v>0</v>
      </c>
      <c r="L49" s="10">
        <f t="shared" si="22"/>
        <v>0</v>
      </c>
      <c r="M49" s="132">
        <f>SUM('Direct - Assignment'!M49,'Direct Allocation (FTEs)'!N51,'Direct Allocation Method 1'!N50,'Direct Allocation Method 2'!N50)</f>
        <v>0</v>
      </c>
      <c r="N49" s="132">
        <f>SUM('Direct - Assignment'!N49,'Direct Allocation (FTEs)'!O51,'Direct Allocation Method 1'!O50,'Direct Allocation Method 2'!O50)</f>
        <v>0</v>
      </c>
      <c r="O49" s="104">
        <f t="shared" si="8"/>
        <v>0</v>
      </c>
      <c r="P49" s="211">
        <f t="shared" si="9"/>
        <v>0</v>
      </c>
      <c r="Q49" s="82"/>
    </row>
    <row r="50" spans="1:17" ht="15" customHeight="1" x14ac:dyDescent="0.2">
      <c r="A50" s="387" t="str">
        <f>'Direct - Assignment'!B50</f>
        <v/>
      </c>
      <c r="B50" s="116"/>
      <c r="C50" s="132">
        <f>SUM('Direct - Assignment'!C50,'Direct Allocation (FTEs)'!D52,'Direct Allocation Method 1'!D51,'Direct Allocation Method 2'!D51)</f>
        <v>0</v>
      </c>
      <c r="D50" s="132">
        <f>SUM('Direct - Assignment'!D50,'Direct Allocation (FTEs)'!E52,'Direct Allocation Method 1'!E51,'Direct Allocation Method 2'!E51)</f>
        <v>0</v>
      </c>
      <c r="E50" s="132">
        <f>SUM('Direct - Assignment'!E50,'Direct Allocation (FTEs)'!F52,'Direct Allocation Method 1'!F51,'Direct Allocation Method 2'!F51)</f>
        <v>0</v>
      </c>
      <c r="F50" s="132">
        <f>SUM('Direct - Assignment'!F50,'Direct Allocation (FTEs)'!G52,'Direct Allocation Method 1'!G51,'Direct Allocation Method 2'!G51)</f>
        <v>0</v>
      </c>
      <c r="G50" s="132">
        <f>SUM('Direct - Assignment'!G50,'Direct Allocation (FTEs)'!H52,'Direct Allocation Method 1'!H51,'Direct Allocation Method 2'!H51)</f>
        <v>0</v>
      </c>
      <c r="H50" s="132">
        <f>SUM('Direct - Assignment'!H50,'Direct Allocation (FTEs)'!I52,'Direct Allocation Method 1'!I51,'Direct Allocation Method 2'!I51)</f>
        <v>0</v>
      </c>
      <c r="I50" s="132">
        <f>SUM('Direct - Assignment'!I50,'Direct Allocation (FTEs)'!J52,'Direct Allocation Method 1'!J51,'Direct Allocation Method 2'!J51)</f>
        <v>0</v>
      </c>
      <c r="J50" s="132">
        <f>SUM('Direct - Assignment'!J50,'Direct Allocation (FTEs)'!K52,'Direct Allocation Method 1'!K51,'Direct Allocation Method 2'!K51)</f>
        <v>0</v>
      </c>
      <c r="K50" s="132">
        <f>SUM('Direct - Assignment'!K50,'Direct Allocation (FTEs)'!L52,'Direct Allocation Method 1'!L51,'Direct Allocation Method 2'!L51)</f>
        <v>0</v>
      </c>
      <c r="L50" s="10">
        <f t="shared" si="22"/>
        <v>0</v>
      </c>
      <c r="M50" s="132">
        <f>SUM('Direct - Assignment'!M50,'Direct Allocation (FTEs)'!N52,'Direct Allocation Method 1'!N51,'Direct Allocation Method 2'!N51)</f>
        <v>0</v>
      </c>
      <c r="N50" s="132">
        <f>SUM('Direct - Assignment'!N50,'Direct Allocation (FTEs)'!O52,'Direct Allocation Method 1'!O51,'Direct Allocation Method 2'!O51)</f>
        <v>0</v>
      </c>
      <c r="O50" s="104">
        <f t="shared" si="8"/>
        <v>0</v>
      </c>
      <c r="P50" s="211">
        <f t="shared" si="9"/>
        <v>0</v>
      </c>
      <c r="Q50" s="82"/>
    </row>
    <row r="51" spans="1:17" ht="15" customHeight="1" x14ac:dyDescent="0.2">
      <c r="A51" s="387" t="str">
        <f>'Direct - Assignment'!B51</f>
        <v/>
      </c>
      <c r="B51" s="116"/>
      <c r="C51" s="132">
        <f>SUM('Direct - Assignment'!C51,'Direct Allocation (FTEs)'!D53,'Direct Allocation Method 1'!D52,'Direct Allocation Method 2'!D52)</f>
        <v>0</v>
      </c>
      <c r="D51" s="132">
        <f>SUM('Direct - Assignment'!D51,'Direct Allocation (FTEs)'!E53,'Direct Allocation Method 1'!E52,'Direct Allocation Method 2'!E52)</f>
        <v>0</v>
      </c>
      <c r="E51" s="132">
        <f>SUM('Direct - Assignment'!E51,'Direct Allocation (FTEs)'!F53,'Direct Allocation Method 1'!F52,'Direct Allocation Method 2'!F52)</f>
        <v>0</v>
      </c>
      <c r="F51" s="132">
        <f>SUM('Direct - Assignment'!F51,'Direct Allocation (FTEs)'!G53,'Direct Allocation Method 1'!G52,'Direct Allocation Method 2'!G52)</f>
        <v>0</v>
      </c>
      <c r="G51" s="132">
        <f>SUM('Direct - Assignment'!G51,'Direct Allocation (FTEs)'!H53,'Direct Allocation Method 1'!H52,'Direct Allocation Method 2'!H52)</f>
        <v>0</v>
      </c>
      <c r="H51" s="132">
        <f>SUM('Direct - Assignment'!H51,'Direct Allocation (FTEs)'!I53,'Direct Allocation Method 1'!I52,'Direct Allocation Method 2'!I52)</f>
        <v>0</v>
      </c>
      <c r="I51" s="132">
        <f>SUM('Direct - Assignment'!I51,'Direct Allocation (FTEs)'!J53,'Direct Allocation Method 1'!J52,'Direct Allocation Method 2'!J52)</f>
        <v>0</v>
      </c>
      <c r="J51" s="132">
        <f>SUM('Direct - Assignment'!J51,'Direct Allocation (FTEs)'!K53,'Direct Allocation Method 1'!K52,'Direct Allocation Method 2'!K52)</f>
        <v>0</v>
      </c>
      <c r="K51" s="132">
        <f>SUM('Direct - Assignment'!K51,'Direct Allocation (FTEs)'!L53,'Direct Allocation Method 1'!L52,'Direct Allocation Method 2'!L52)</f>
        <v>0</v>
      </c>
      <c r="L51" s="10">
        <f t="shared" si="22"/>
        <v>0</v>
      </c>
      <c r="M51" s="132">
        <f>SUM('Direct - Assignment'!M51,'Direct Allocation (FTEs)'!N53,'Direct Allocation Method 1'!N52,'Direct Allocation Method 2'!N52)</f>
        <v>0</v>
      </c>
      <c r="N51" s="132">
        <f>SUM('Direct - Assignment'!N51,'Direct Allocation (FTEs)'!O53,'Direct Allocation Method 1'!O52,'Direct Allocation Method 2'!O52)</f>
        <v>0</v>
      </c>
      <c r="O51" s="104">
        <f t="shared" si="8"/>
        <v>0</v>
      </c>
      <c r="P51" s="211">
        <f t="shared" si="9"/>
        <v>0</v>
      </c>
      <c r="Q51" s="82"/>
    </row>
    <row r="52" spans="1:17" ht="15" customHeight="1" x14ac:dyDescent="0.2">
      <c r="A52" s="117" t="str">
        <f>'Direct - Assignment'!B52</f>
        <v>TOTAL EXPENSES before Allocations</v>
      </c>
      <c r="B52" s="101"/>
      <c r="C52" s="147">
        <f>SUM(C25:C51)</f>
        <v>0</v>
      </c>
      <c r="D52" s="147">
        <f t="shared" ref="D52:K52" si="23">SUM(D25:D51)</f>
        <v>0</v>
      </c>
      <c r="E52" s="147">
        <f t="shared" si="23"/>
        <v>0</v>
      </c>
      <c r="F52" s="147">
        <f t="shared" si="23"/>
        <v>0</v>
      </c>
      <c r="G52" s="147">
        <f t="shared" si="23"/>
        <v>0</v>
      </c>
      <c r="H52" s="147">
        <f t="shared" si="23"/>
        <v>0</v>
      </c>
      <c r="I52" s="147">
        <f t="shared" si="23"/>
        <v>0</v>
      </c>
      <c r="J52" s="147">
        <f t="shared" si="23"/>
        <v>0</v>
      </c>
      <c r="K52" s="147">
        <f t="shared" si="23"/>
        <v>0</v>
      </c>
      <c r="L52" s="125">
        <f>SUM(L24:L51)</f>
        <v>0</v>
      </c>
      <c r="M52" s="147">
        <f t="shared" ref="M52:N52" si="24">SUM(M25:M51)</f>
        <v>0</v>
      </c>
      <c r="N52" s="147">
        <f t="shared" si="24"/>
        <v>0</v>
      </c>
      <c r="O52" s="126">
        <f>SUM(O25:O51)</f>
        <v>0</v>
      </c>
      <c r="P52" s="223">
        <f>SUM(P25:P51)</f>
        <v>0</v>
      </c>
      <c r="Q52" s="82"/>
    </row>
    <row r="53" spans="1:17" ht="15" customHeight="1" thickBot="1" x14ac:dyDescent="0.25">
      <c r="A53" s="299" t="s">
        <v>5</v>
      </c>
      <c r="B53" s="300"/>
      <c r="C53" s="301">
        <f>+C23-C52</f>
        <v>0</v>
      </c>
      <c r="D53" s="301">
        <f t="shared" ref="D53:P53" si="25">+D23-D52</f>
        <v>0</v>
      </c>
      <c r="E53" s="301">
        <f t="shared" si="25"/>
        <v>0</v>
      </c>
      <c r="F53" s="301">
        <f t="shared" si="25"/>
        <v>0</v>
      </c>
      <c r="G53" s="301">
        <f t="shared" si="25"/>
        <v>0</v>
      </c>
      <c r="H53" s="301">
        <f t="shared" si="25"/>
        <v>0</v>
      </c>
      <c r="I53" s="301">
        <f t="shared" si="25"/>
        <v>0</v>
      </c>
      <c r="J53" s="301">
        <f t="shared" si="25"/>
        <v>0</v>
      </c>
      <c r="K53" s="301">
        <f t="shared" si="25"/>
        <v>0</v>
      </c>
      <c r="L53" s="302">
        <f t="shared" si="25"/>
        <v>0</v>
      </c>
      <c r="M53" s="301">
        <f t="shared" si="25"/>
        <v>0</v>
      </c>
      <c r="N53" s="301">
        <f t="shared" si="25"/>
        <v>0</v>
      </c>
      <c r="O53" s="303">
        <f t="shared" si="25"/>
        <v>0</v>
      </c>
      <c r="P53" s="304">
        <f t="shared" si="25"/>
        <v>0</v>
      </c>
      <c r="Q53" s="82"/>
    </row>
    <row r="54" spans="1:17" ht="15" customHeight="1" thickTop="1" x14ac:dyDescent="0.2">
      <c r="A54" s="88" t="str">
        <f>'Direct - Assignment'!B53</f>
        <v>Indirect Allocation</v>
      </c>
      <c r="B54" s="100"/>
      <c r="C54" s="134">
        <f>+'Indirect Allocation'!C55</f>
        <v>0</v>
      </c>
      <c r="D54" s="134">
        <f>+'Indirect Allocation'!D55</f>
        <v>0</v>
      </c>
      <c r="E54" s="134">
        <f>+'Indirect Allocation'!E55</f>
        <v>0</v>
      </c>
      <c r="F54" s="134">
        <f>+'Indirect Allocation'!F55</f>
        <v>0</v>
      </c>
      <c r="G54" s="134">
        <f>+'Indirect Allocation'!G55</f>
        <v>0</v>
      </c>
      <c r="H54" s="134">
        <f>+'Indirect Allocation'!H55</f>
        <v>0</v>
      </c>
      <c r="I54" s="134">
        <f>+'Indirect Allocation'!I55</f>
        <v>0</v>
      </c>
      <c r="J54" s="134">
        <f>+'Indirect Allocation'!J55</f>
        <v>0</v>
      </c>
      <c r="K54" s="134">
        <f>+'Indirect Allocation'!K55</f>
        <v>0</v>
      </c>
      <c r="L54" s="10">
        <f>SUM(C54:K54)</f>
        <v>0</v>
      </c>
      <c r="M54" s="287">
        <f>+'Indirect Allocation'!M55</f>
        <v>0</v>
      </c>
      <c r="N54" s="134">
        <f>+'Indirect Allocation'!N55</f>
        <v>0</v>
      </c>
      <c r="O54" s="104">
        <f>SUM(M54:N54)</f>
        <v>0</v>
      </c>
      <c r="P54" s="211">
        <f>+L54+O54</f>
        <v>0</v>
      </c>
      <c r="Q54" s="82"/>
    </row>
    <row r="55" spans="1:17" ht="15" customHeight="1" x14ac:dyDescent="0.2">
      <c r="A55" s="92" t="str">
        <f>'Direct - Assignment'!B54</f>
        <v>TOTAL EXPENSES with Indirect Allocation</v>
      </c>
      <c r="B55" s="275"/>
      <c r="C55" s="288">
        <f>+C52+C54</f>
        <v>0</v>
      </c>
      <c r="D55" s="288">
        <f t="shared" ref="D55:K55" si="26">+D52+D54</f>
        <v>0</v>
      </c>
      <c r="E55" s="288">
        <f t="shared" si="26"/>
        <v>0</v>
      </c>
      <c r="F55" s="288">
        <f t="shared" si="26"/>
        <v>0</v>
      </c>
      <c r="G55" s="288">
        <f t="shared" si="26"/>
        <v>0</v>
      </c>
      <c r="H55" s="288">
        <f t="shared" si="26"/>
        <v>0</v>
      </c>
      <c r="I55" s="288">
        <f t="shared" si="26"/>
        <v>0</v>
      </c>
      <c r="J55" s="288">
        <f t="shared" si="26"/>
        <v>0</v>
      </c>
      <c r="K55" s="288">
        <f t="shared" si="26"/>
        <v>0</v>
      </c>
      <c r="L55" s="289">
        <f t="shared" ref="L55:L58" si="27">SUM(C55:K55)</f>
        <v>0</v>
      </c>
      <c r="M55" s="288">
        <f t="shared" ref="M55:N55" si="28">+M52+M54</f>
        <v>0</v>
      </c>
      <c r="N55" s="288">
        <f t="shared" si="28"/>
        <v>0</v>
      </c>
      <c r="O55" s="290">
        <f t="shared" ref="O55:O58" si="29">SUM(M55:N55)</f>
        <v>0</v>
      </c>
      <c r="P55" s="291">
        <f t="shared" ref="P55:P58" si="30">+L55+O55</f>
        <v>0</v>
      </c>
      <c r="Q55" s="82"/>
    </row>
    <row r="56" spans="1:17" ht="15" customHeight="1" thickBot="1" x14ac:dyDescent="0.25">
      <c r="A56" s="299" t="s">
        <v>5</v>
      </c>
      <c r="B56" s="300"/>
      <c r="C56" s="301">
        <f>+C23-C55</f>
        <v>0</v>
      </c>
      <c r="D56" s="301">
        <f t="shared" ref="D56:P56" si="31">+D23-D55</f>
        <v>0</v>
      </c>
      <c r="E56" s="301">
        <f t="shared" si="31"/>
        <v>0</v>
      </c>
      <c r="F56" s="301">
        <f t="shared" si="31"/>
        <v>0</v>
      </c>
      <c r="G56" s="301">
        <f t="shared" si="31"/>
        <v>0</v>
      </c>
      <c r="H56" s="301">
        <f t="shared" si="31"/>
        <v>0</v>
      </c>
      <c r="I56" s="301">
        <f t="shared" si="31"/>
        <v>0</v>
      </c>
      <c r="J56" s="301">
        <f t="shared" si="31"/>
        <v>0</v>
      </c>
      <c r="K56" s="301">
        <f t="shared" si="31"/>
        <v>0</v>
      </c>
      <c r="L56" s="302">
        <f t="shared" si="31"/>
        <v>0</v>
      </c>
      <c r="M56" s="301">
        <f t="shared" si="31"/>
        <v>0</v>
      </c>
      <c r="N56" s="301">
        <f t="shared" si="31"/>
        <v>0</v>
      </c>
      <c r="O56" s="303">
        <f t="shared" si="31"/>
        <v>0</v>
      </c>
      <c r="P56" s="304">
        <f t="shared" si="31"/>
        <v>0</v>
      </c>
      <c r="Q56" s="82"/>
    </row>
    <row r="57" spans="1:17" ht="15" customHeight="1" thickTop="1" x14ac:dyDescent="0.2">
      <c r="A57" s="273" t="str">
        <f>'Direct - Assignment'!B55</f>
        <v>Fundraising Allocation</v>
      </c>
      <c r="B57" s="275"/>
      <c r="C57" s="134">
        <f>+'Fundraising Allocation'!C56</f>
        <v>0</v>
      </c>
      <c r="D57" s="134">
        <f>+'Fundraising Allocation'!D56</f>
        <v>0</v>
      </c>
      <c r="E57" s="134">
        <f>+'Fundraising Allocation'!E56</f>
        <v>0</v>
      </c>
      <c r="F57" s="134">
        <f>+'Fundraising Allocation'!F56</f>
        <v>0</v>
      </c>
      <c r="G57" s="134">
        <f>+'Fundraising Allocation'!G56</f>
        <v>0</v>
      </c>
      <c r="H57" s="134">
        <f>+'Fundraising Allocation'!H56</f>
        <v>0</v>
      </c>
      <c r="I57" s="134">
        <f>+'Fundraising Allocation'!I56</f>
        <v>0</v>
      </c>
      <c r="J57" s="134">
        <f>+'Fundraising Allocation'!J56</f>
        <v>0</v>
      </c>
      <c r="K57" s="134">
        <f>+'Fundraising Allocation'!K56</f>
        <v>0</v>
      </c>
      <c r="L57" s="10">
        <f t="shared" si="27"/>
        <v>0</v>
      </c>
      <c r="M57" s="287">
        <f>+'Fundraising Allocation'!M56</f>
        <v>0</v>
      </c>
      <c r="N57" s="134">
        <f>+'Fundraising Allocation'!N56</f>
        <v>0</v>
      </c>
      <c r="O57" s="104">
        <f t="shared" si="29"/>
        <v>0</v>
      </c>
      <c r="P57" s="211">
        <f t="shared" si="30"/>
        <v>0</v>
      </c>
      <c r="Q57" s="82"/>
    </row>
    <row r="58" spans="1:17" ht="15" customHeight="1" x14ac:dyDescent="0.2">
      <c r="A58" s="292" t="str">
        <f>'Direct - Assignment'!B56</f>
        <v>TOTAL EXPENSES with All Allocations</v>
      </c>
      <c r="B58" s="284"/>
      <c r="C58" s="293">
        <f>+C55+C57</f>
        <v>0</v>
      </c>
      <c r="D58" s="293">
        <f t="shared" ref="D58:J58" si="32">+D55+D57</f>
        <v>0</v>
      </c>
      <c r="E58" s="293">
        <f t="shared" si="32"/>
        <v>0</v>
      </c>
      <c r="F58" s="293">
        <f t="shared" si="32"/>
        <v>0</v>
      </c>
      <c r="G58" s="293">
        <f t="shared" si="32"/>
        <v>0</v>
      </c>
      <c r="H58" s="293">
        <f t="shared" si="32"/>
        <v>0</v>
      </c>
      <c r="I58" s="293">
        <f t="shared" si="32"/>
        <v>0</v>
      </c>
      <c r="J58" s="293">
        <f t="shared" si="32"/>
        <v>0</v>
      </c>
      <c r="K58" s="293">
        <f>+K55+K57</f>
        <v>0</v>
      </c>
      <c r="L58" s="294">
        <f t="shared" si="27"/>
        <v>0</v>
      </c>
      <c r="M58" s="293">
        <f t="shared" ref="M58:N58" si="33">+M55+M57</f>
        <v>0</v>
      </c>
      <c r="N58" s="293">
        <f t="shared" si="33"/>
        <v>0</v>
      </c>
      <c r="O58" s="295">
        <f t="shared" si="29"/>
        <v>0</v>
      </c>
      <c r="P58" s="296">
        <f t="shared" si="30"/>
        <v>0</v>
      </c>
      <c r="Q58" s="82"/>
    </row>
    <row r="59" spans="1:17" ht="15" customHeight="1" thickBot="1" x14ac:dyDescent="0.25">
      <c r="A59" s="299" t="s">
        <v>5</v>
      </c>
      <c r="B59" s="123"/>
      <c r="C59" s="162">
        <f>+C23-C58</f>
        <v>0</v>
      </c>
      <c r="D59" s="124">
        <f t="shared" ref="D59:P59" si="34">+D23-D58</f>
        <v>0</v>
      </c>
      <c r="E59" s="124">
        <f t="shared" si="34"/>
        <v>0</v>
      </c>
      <c r="F59" s="124">
        <f t="shared" si="34"/>
        <v>0</v>
      </c>
      <c r="G59" s="124">
        <f t="shared" si="34"/>
        <v>0</v>
      </c>
      <c r="H59" s="124">
        <f t="shared" si="34"/>
        <v>0</v>
      </c>
      <c r="I59" s="124">
        <f t="shared" si="34"/>
        <v>0</v>
      </c>
      <c r="J59" s="124">
        <f t="shared" si="34"/>
        <v>0</v>
      </c>
      <c r="K59" s="124">
        <f t="shared" si="34"/>
        <v>0</v>
      </c>
      <c r="L59" s="305">
        <f t="shared" si="34"/>
        <v>0</v>
      </c>
      <c r="M59" s="163">
        <f t="shared" si="34"/>
        <v>0</v>
      </c>
      <c r="N59" s="124">
        <f t="shared" si="34"/>
        <v>0</v>
      </c>
      <c r="O59" s="306">
        <f t="shared" si="34"/>
        <v>0</v>
      </c>
      <c r="P59" s="307">
        <f t="shared" si="34"/>
        <v>0</v>
      </c>
    </row>
    <row r="60" spans="1:17" ht="15" customHeight="1" thickTop="1" x14ac:dyDescent="0.2">
      <c r="A60" s="14"/>
      <c r="B60" s="14"/>
      <c r="C60" s="3"/>
      <c r="D60" s="3"/>
      <c r="E60" s="3"/>
      <c r="F60" s="3"/>
      <c r="G60" s="3"/>
      <c r="H60" s="3"/>
      <c r="I60" s="3"/>
      <c r="J60" s="3"/>
      <c r="K60" s="3"/>
      <c r="L60" s="3"/>
      <c r="M60" s="3"/>
      <c r="N60" s="3"/>
      <c r="O60" s="3"/>
    </row>
  </sheetData>
  <mergeCells count="3">
    <mergeCell ref="C2:L2"/>
    <mergeCell ref="M2:O2"/>
    <mergeCell ref="A1:B1"/>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0D4ECB0A-7FC1-4387-A9F2-36200649B797}">
            <xm:f>'Your Chart of Accounts'!$B40="H"</xm:f>
            <x14:dxf>
              <font>
                <b/>
                <i/>
              </font>
            </x14:dxf>
          </x14:cfRule>
          <xm:sqref>A31:A51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pane xSplit="2" ySplit="3" topLeftCell="C4" activePane="bottomRight" state="frozen"/>
      <selection pane="topRight" activeCell="C1" sqref="C1"/>
      <selection pane="bottomLeft" activeCell="A4" sqref="A4"/>
      <selection pane="bottomRight" sqref="A1:B1"/>
    </sheetView>
  </sheetViews>
  <sheetFormatPr defaultRowHeight="12" x14ac:dyDescent="0.2"/>
  <cols>
    <col min="1" max="1" width="26.77734375" style="7" bestFit="1" customWidth="1"/>
    <col min="2" max="2" width="12.44140625" style="7" customWidth="1"/>
    <col min="3" max="11" width="8.77734375" style="7" customWidth="1"/>
    <col min="12" max="12" width="10.77734375" style="7" customWidth="1"/>
    <col min="13" max="14" width="8.77734375" style="7" customWidth="1"/>
    <col min="15" max="15" width="9.77734375" style="7" customWidth="1"/>
    <col min="16" max="16" width="9.33203125" style="7" bestFit="1" customWidth="1"/>
    <col min="17" max="17" width="32.77734375" style="7" customWidth="1"/>
    <col min="18" max="16384" width="8.88671875" style="7"/>
  </cols>
  <sheetData>
    <row r="1" spans="1:17" ht="15" customHeight="1" x14ac:dyDescent="0.25">
      <c r="A1" s="421" t="str">
        <f>IF('Your Programs'!B15="","",'Your Programs'!B15)</f>
        <v/>
      </c>
      <c r="B1" s="421"/>
      <c r="C1" s="86"/>
      <c r="D1" s="86"/>
      <c r="E1" s="16"/>
      <c r="F1" s="16"/>
      <c r="G1" s="16"/>
      <c r="H1" s="16"/>
      <c r="I1" s="16"/>
      <c r="J1" s="16"/>
      <c r="K1" s="16"/>
      <c r="L1" s="16"/>
      <c r="M1" s="16"/>
      <c r="N1" s="16"/>
      <c r="O1" s="16"/>
      <c r="P1" s="16"/>
      <c r="Q1" s="16"/>
    </row>
    <row r="2" spans="1:17" ht="16.5" thickBot="1" x14ac:dyDescent="0.3">
      <c r="A2" s="189" t="s">
        <v>56</v>
      </c>
      <c r="B2" s="114"/>
      <c r="C2" s="434" t="s">
        <v>15</v>
      </c>
      <c r="D2" s="435"/>
      <c r="E2" s="435"/>
      <c r="F2" s="435"/>
      <c r="G2" s="435"/>
      <c r="H2" s="435"/>
      <c r="I2" s="435"/>
      <c r="J2" s="435"/>
      <c r="K2" s="435"/>
      <c r="L2" s="436"/>
      <c r="M2" s="431" t="s">
        <v>16</v>
      </c>
      <c r="N2" s="431"/>
      <c r="O2" s="432"/>
      <c r="P2" s="205" t="s">
        <v>0</v>
      </c>
      <c r="Q2" s="108" t="s">
        <v>18</v>
      </c>
    </row>
    <row r="3" spans="1:17" ht="36" x14ac:dyDescent="0.2">
      <c r="A3" s="84">
        <f>+'Your Programs'!$B$19</f>
        <v>0</v>
      </c>
      <c r="B3" s="113"/>
      <c r="C3" s="136" t="str">
        <f>IF('Your Programs'!B24=0,"",'Your Programs'!B24)</f>
        <v/>
      </c>
      <c r="D3" s="136" t="str">
        <f>IF('Your Programs'!B25=0,"",'Your Programs'!B25)</f>
        <v/>
      </c>
      <c r="E3" s="136" t="str">
        <f>IF('Your Programs'!B26=0,"",'Your Programs'!B26)</f>
        <v/>
      </c>
      <c r="F3" s="136" t="str">
        <f>IF('Your Programs'!B27=0,"",'Your Programs'!B27)</f>
        <v/>
      </c>
      <c r="G3" s="136" t="str">
        <f>IF('Your Programs'!B28=0,"",'Your Programs'!B28)</f>
        <v/>
      </c>
      <c r="H3" s="136" t="str">
        <f>IF('Your Programs'!B29=0,"",'Your Programs'!B29)</f>
        <v/>
      </c>
      <c r="I3" s="136" t="str">
        <f>IF('Your Programs'!B30=0,"",'Your Programs'!B30)</f>
        <v/>
      </c>
      <c r="J3" s="136" t="str">
        <f>IF('Your Programs'!B31=0,"",'Your Programs'!B31)</f>
        <v/>
      </c>
      <c r="K3" s="136" t="str">
        <f>IF('Your Programs'!B32=0,"",'Your Programs'!B32)</f>
        <v/>
      </c>
      <c r="L3" s="96" t="s">
        <v>20</v>
      </c>
      <c r="M3" s="164" t="str">
        <f>+'Your Programs'!B33</f>
        <v>Management and General (Admin)</v>
      </c>
      <c r="N3" s="164" t="str">
        <f>+'Your Programs'!B34</f>
        <v>Fundraising</v>
      </c>
      <c r="O3" s="102" t="s">
        <v>20</v>
      </c>
      <c r="P3" s="206"/>
      <c r="Q3" s="82"/>
    </row>
    <row r="4" spans="1:17" ht="12.75" x14ac:dyDescent="0.2">
      <c r="A4" s="19"/>
      <c r="B4" s="19"/>
      <c r="C4" s="157"/>
      <c r="D4" s="157"/>
      <c r="E4" s="157"/>
      <c r="F4" s="157"/>
      <c r="G4" s="157"/>
      <c r="H4" s="157"/>
      <c r="I4" s="157"/>
      <c r="J4" s="157"/>
      <c r="K4" s="157"/>
      <c r="L4" s="109"/>
      <c r="M4" s="157"/>
      <c r="N4" s="157"/>
      <c r="O4" s="110"/>
      <c r="P4" s="221"/>
      <c r="Q4" s="82"/>
    </row>
    <row r="5" spans="1:17" ht="12.75" x14ac:dyDescent="0.2">
      <c r="A5" s="150"/>
      <c r="B5" s="19"/>
      <c r="C5" s="156"/>
      <c r="D5" s="156"/>
      <c r="E5" s="156"/>
      <c r="F5" s="156"/>
      <c r="G5" s="156"/>
      <c r="H5" s="156"/>
      <c r="I5" s="156"/>
      <c r="J5" s="156"/>
      <c r="K5" s="156"/>
      <c r="L5" s="111"/>
      <c r="M5" s="156"/>
      <c r="N5" s="156"/>
      <c r="O5" s="112"/>
      <c r="P5" s="209"/>
      <c r="Q5" s="82"/>
    </row>
    <row r="6" spans="1:17" ht="15" customHeight="1" x14ac:dyDescent="0.2">
      <c r="A6" s="87"/>
      <c r="B6" s="87"/>
      <c r="C6" s="131"/>
      <c r="D6" s="131"/>
      <c r="E6" s="131"/>
      <c r="F6" s="131"/>
      <c r="G6" s="131"/>
      <c r="H6" s="131"/>
      <c r="I6" s="131"/>
      <c r="J6" s="131"/>
      <c r="K6" s="131"/>
      <c r="L6" s="9"/>
      <c r="M6" s="131"/>
      <c r="N6" s="131"/>
      <c r="O6" s="103"/>
      <c r="P6" s="210"/>
      <c r="Q6" s="82"/>
    </row>
    <row r="7" spans="1:17" ht="15" customHeight="1" x14ac:dyDescent="0.2">
      <c r="A7" s="20" t="s">
        <v>3</v>
      </c>
      <c r="B7" s="20"/>
      <c r="C7" s="131"/>
      <c r="D7" s="131"/>
      <c r="E7" s="131"/>
      <c r="F7" s="131"/>
      <c r="G7" s="131"/>
      <c r="H7" s="131"/>
      <c r="I7" s="131"/>
      <c r="J7" s="131"/>
      <c r="K7" s="131"/>
      <c r="L7" s="9"/>
      <c r="M7" s="131"/>
      <c r="N7" s="131"/>
      <c r="O7" s="103"/>
      <c r="P7" s="210"/>
      <c r="Q7" s="82"/>
    </row>
    <row r="8" spans="1:17" ht="15" customHeight="1" x14ac:dyDescent="0.2">
      <c r="A8" s="88" t="str">
        <f>'Direct - Assignment'!B8</f>
        <v>Contributed Support</v>
      </c>
      <c r="B8" s="88"/>
      <c r="C8" s="132">
        <f>SUM('Total by Program'!C9:C14)</f>
        <v>0</v>
      </c>
      <c r="D8" s="132">
        <f>SUM('Total by Program'!D9:D14)</f>
        <v>0</v>
      </c>
      <c r="E8" s="132">
        <f>SUM('Total by Program'!E9:E14)</f>
        <v>0</v>
      </c>
      <c r="F8" s="132">
        <f>SUM('Total by Program'!F9:F14)</f>
        <v>0</v>
      </c>
      <c r="G8" s="132">
        <f>SUM('Total by Program'!G9:G14)</f>
        <v>0</v>
      </c>
      <c r="H8" s="132">
        <f>SUM('Total by Program'!H9:H14)</f>
        <v>0</v>
      </c>
      <c r="I8" s="132">
        <f>SUM('Total by Program'!I9:I14)</f>
        <v>0</v>
      </c>
      <c r="J8" s="132">
        <f>SUM('Total by Program'!J9:J14)</f>
        <v>0</v>
      </c>
      <c r="K8" s="132">
        <f>SUM('Total by Program'!K9:K14)</f>
        <v>0</v>
      </c>
      <c r="L8" s="10">
        <f>SUM(C8:K8)</f>
        <v>0</v>
      </c>
      <c r="M8" s="132">
        <f>SUM('Total by Program'!M9:M14)</f>
        <v>0</v>
      </c>
      <c r="N8" s="132">
        <f>SUM('Total by Program'!N9:N14)</f>
        <v>0</v>
      </c>
      <c r="O8" s="104">
        <f>SUM(M8:N8)</f>
        <v>0</v>
      </c>
      <c r="P8" s="211">
        <f>+L8+O8</f>
        <v>0</v>
      </c>
      <c r="Q8" s="82"/>
    </row>
    <row r="9" spans="1:17" ht="15" customHeight="1" x14ac:dyDescent="0.2">
      <c r="A9" s="88" t="str">
        <f>'Direct - Assignment'!B16</f>
        <v>Earned Revenue</v>
      </c>
      <c r="B9" s="2"/>
      <c r="C9" s="132">
        <f>SUM('Total by Program'!C17:C21)</f>
        <v>0</v>
      </c>
      <c r="D9" s="132">
        <f>SUM('Total by Program'!D17:D21)</f>
        <v>0</v>
      </c>
      <c r="E9" s="132">
        <f>SUM('Total by Program'!E17:E21)</f>
        <v>0</v>
      </c>
      <c r="F9" s="132">
        <f>SUM('Total by Program'!F17:F21)</f>
        <v>0</v>
      </c>
      <c r="G9" s="132">
        <f>SUM('Total by Program'!G17:G21)</f>
        <v>0</v>
      </c>
      <c r="H9" s="132">
        <f>SUM('Total by Program'!H17:H21)</f>
        <v>0</v>
      </c>
      <c r="I9" s="132">
        <f>SUM('Total by Program'!I17:I21)</f>
        <v>0</v>
      </c>
      <c r="J9" s="132">
        <f>SUM('Total by Program'!J17:J21)</f>
        <v>0</v>
      </c>
      <c r="K9" s="132">
        <f>SUM('Total by Program'!K17:K21)</f>
        <v>0</v>
      </c>
      <c r="L9" s="10">
        <f>SUM(C9:K9)</f>
        <v>0</v>
      </c>
      <c r="M9" s="132">
        <f>SUM('Total by Program'!M17:M21)</f>
        <v>0</v>
      </c>
      <c r="N9" s="132">
        <f>SUM('Total by Program'!N17:N21)</f>
        <v>0</v>
      </c>
      <c r="O9" s="104">
        <f t="shared" ref="O9" si="0">SUM(M9:N9)</f>
        <v>0</v>
      </c>
      <c r="P9" s="211">
        <f t="shared" ref="P9" si="1">+L9+O9</f>
        <v>0</v>
      </c>
      <c r="Q9" s="82"/>
    </row>
    <row r="10" spans="1:17" ht="15" customHeight="1" x14ac:dyDescent="0.2">
      <c r="A10" s="155" t="s">
        <v>4</v>
      </c>
      <c r="B10" s="99"/>
      <c r="C10" s="143">
        <f t="shared" ref="C10:K10" si="2">SUM(C7:C9)</f>
        <v>0</v>
      </c>
      <c r="D10" s="143">
        <f t="shared" si="2"/>
        <v>0</v>
      </c>
      <c r="E10" s="143">
        <f t="shared" si="2"/>
        <v>0</v>
      </c>
      <c r="F10" s="143">
        <f t="shared" si="2"/>
        <v>0</v>
      </c>
      <c r="G10" s="143">
        <f t="shared" si="2"/>
        <v>0</v>
      </c>
      <c r="H10" s="143">
        <f t="shared" si="2"/>
        <v>0</v>
      </c>
      <c r="I10" s="143">
        <f t="shared" si="2"/>
        <v>0</v>
      </c>
      <c r="J10" s="143">
        <f t="shared" si="2"/>
        <v>0</v>
      </c>
      <c r="K10" s="143">
        <f t="shared" si="2"/>
        <v>0</v>
      </c>
      <c r="L10" s="127">
        <f>SUM(L7:L9)</f>
        <v>0</v>
      </c>
      <c r="M10" s="143">
        <f>SUM(M7:M9)</f>
        <v>0</v>
      </c>
      <c r="N10" s="143">
        <f>SUM(N7:N9)</f>
        <v>0</v>
      </c>
      <c r="O10" s="128">
        <f>SUM(O7:O9)</f>
        <v>0</v>
      </c>
      <c r="P10" s="222">
        <f>SUM(P7:P9)</f>
        <v>0</v>
      </c>
      <c r="Q10" s="82"/>
    </row>
    <row r="11" spans="1:17" ht="15" customHeight="1" x14ac:dyDescent="0.2">
      <c r="A11" s="88"/>
      <c r="B11" s="88"/>
      <c r="C11" s="132"/>
      <c r="D11" s="132"/>
      <c r="E11" s="132"/>
      <c r="F11" s="132"/>
      <c r="G11" s="132"/>
      <c r="H11" s="132"/>
      <c r="I11" s="132"/>
      <c r="J11" s="132"/>
      <c r="K11" s="132"/>
      <c r="L11" s="10"/>
      <c r="M11" s="132"/>
      <c r="N11" s="132"/>
      <c r="O11" s="104"/>
      <c r="P11" s="211"/>
      <c r="Q11" s="82"/>
    </row>
    <row r="12" spans="1:17" ht="15" customHeight="1" x14ac:dyDescent="0.2">
      <c r="A12" s="91" t="s">
        <v>1</v>
      </c>
      <c r="B12" s="91"/>
      <c r="C12" s="132"/>
      <c r="D12" s="132"/>
      <c r="E12" s="132"/>
      <c r="F12" s="132"/>
      <c r="G12" s="132"/>
      <c r="H12" s="132"/>
      <c r="I12" s="132"/>
      <c r="J12" s="132"/>
      <c r="K12" s="132"/>
      <c r="L12" s="10"/>
      <c r="M12" s="132"/>
      <c r="N12" s="132"/>
      <c r="O12" s="104"/>
      <c r="P12" s="211"/>
      <c r="Q12" s="82"/>
    </row>
    <row r="13" spans="1:17" ht="15" customHeight="1" x14ac:dyDescent="0.2">
      <c r="A13" s="88" t="str">
        <f>'Direct - Assignment'!B26</f>
        <v>Personnel Expenses</v>
      </c>
      <c r="B13" s="88"/>
      <c r="C13" s="134">
        <f>SUM('Total by Program'!C27:C30)</f>
        <v>0</v>
      </c>
      <c r="D13" s="134">
        <f>SUM('Total by Program'!D27:D30)</f>
        <v>0</v>
      </c>
      <c r="E13" s="134">
        <f>SUM('Total by Program'!E27:E30)</f>
        <v>0</v>
      </c>
      <c r="F13" s="134">
        <f>SUM('Total by Program'!F27:F30)</f>
        <v>0</v>
      </c>
      <c r="G13" s="134">
        <f>SUM('Total by Program'!G27:G30)</f>
        <v>0</v>
      </c>
      <c r="H13" s="134">
        <f>SUM('Total by Program'!H27:H30)</f>
        <v>0</v>
      </c>
      <c r="I13" s="134">
        <f>SUM('Total by Program'!I27:I30)</f>
        <v>0</v>
      </c>
      <c r="J13" s="134">
        <f>SUM('Total by Program'!J27:J30)</f>
        <v>0</v>
      </c>
      <c r="K13" s="134">
        <f>SUM('Total by Program'!K27:K30)</f>
        <v>0</v>
      </c>
      <c r="L13" s="10">
        <f>SUM(C13:K13)</f>
        <v>0</v>
      </c>
      <c r="M13" s="134">
        <f>SUM('Total by Program'!M27:M30)</f>
        <v>0</v>
      </c>
      <c r="N13" s="134">
        <f>SUM('Total by Program'!N27:N30)</f>
        <v>0</v>
      </c>
      <c r="O13" s="104">
        <f>SUM(M13:N13)</f>
        <v>0</v>
      </c>
      <c r="P13" s="211">
        <f>+L13+O13</f>
        <v>0</v>
      </c>
      <c r="Q13" s="82"/>
    </row>
    <row r="14" spans="1:17" ht="15" customHeight="1" x14ac:dyDescent="0.2">
      <c r="A14" s="88" t="s">
        <v>134</v>
      </c>
      <c r="B14" s="98"/>
      <c r="C14" s="132">
        <f>SUM('Total by Program'!C31:C51)</f>
        <v>0</v>
      </c>
      <c r="D14" s="132">
        <f>SUM('Total by Program'!D31:D51)</f>
        <v>0</v>
      </c>
      <c r="E14" s="132">
        <f>SUM('Total by Program'!E31:E51)</f>
        <v>0</v>
      </c>
      <c r="F14" s="132">
        <f>SUM('Total by Program'!F31:F51)</f>
        <v>0</v>
      </c>
      <c r="G14" s="132">
        <f>SUM('Total by Program'!G31:G51)</f>
        <v>0</v>
      </c>
      <c r="H14" s="132">
        <f>SUM('Total by Program'!H31:H51)</f>
        <v>0</v>
      </c>
      <c r="I14" s="132">
        <f>SUM('Total by Program'!I31:I51)</f>
        <v>0</v>
      </c>
      <c r="J14" s="132">
        <f>SUM('Total by Program'!J31:J51)</f>
        <v>0</v>
      </c>
      <c r="K14" s="132">
        <f>SUM('Total by Program'!K31:K51)</f>
        <v>0</v>
      </c>
      <c r="L14" s="10">
        <f t="shared" ref="L14" si="3">SUM(C14:K14)</f>
        <v>0</v>
      </c>
      <c r="M14" s="132">
        <f>SUM('Total by Program'!M31:M51)</f>
        <v>0</v>
      </c>
      <c r="N14" s="132">
        <f>SUM('Total by Program'!N31:N51)</f>
        <v>0</v>
      </c>
      <c r="O14" s="104">
        <f t="shared" ref="O14" si="4">SUM(M14:N14)</f>
        <v>0</v>
      </c>
      <c r="P14" s="211">
        <f t="shared" ref="P14" si="5">+L14+O14</f>
        <v>0</v>
      </c>
      <c r="Q14" s="82"/>
    </row>
    <row r="15" spans="1:17" ht="15" customHeight="1" x14ac:dyDescent="0.2">
      <c r="A15" s="117" t="str">
        <f>'Direct - Assignment'!B52</f>
        <v>TOTAL EXPENSES before Allocations</v>
      </c>
      <c r="B15" s="101"/>
      <c r="C15" s="147">
        <f t="shared" ref="C15:K15" si="6">SUM(C12:C14)</f>
        <v>0</v>
      </c>
      <c r="D15" s="147">
        <f t="shared" si="6"/>
        <v>0</v>
      </c>
      <c r="E15" s="147">
        <f t="shared" si="6"/>
        <v>0</v>
      </c>
      <c r="F15" s="147">
        <f t="shared" si="6"/>
        <v>0</v>
      </c>
      <c r="G15" s="147">
        <f t="shared" si="6"/>
        <v>0</v>
      </c>
      <c r="H15" s="147">
        <f t="shared" si="6"/>
        <v>0</v>
      </c>
      <c r="I15" s="147">
        <f t="shared" si="6"/>
        <v>0</v>
      </c>
      <c r="J15" s="147">
        <f t="shared" si="6"/>
        <v>0</v>
      </c>
      <c r="K15" s="147">
        <f t="shared" si="6"/>
        <v>0</v>
      </c>
      <c r="L15" s="125">
        <f>SUM(L11:L14)</f>
        <v>0</v>
      </c>
      <c r="M15" s="147">
        <f>SUM(M12:M14)</f>
        <v>0</v>
      </c>
      <c r="N15" s="147">
        <f>SUM(N12:N14)</f>
        <v>0</v>
      </c>
      <c r="O15" s="126">
        <f>SUM(O12:O14)</f>
        <v>0</v>
      </c>
      <c r="P15" s="223">
        <f>SUM(P12:P14)</f>
        <v>0</v>
      </c>
      <c r="Q15" s="82"/>
    </row>
    <row r="16" spans="1:17" ht="15" customHeight="1" thickBot="1" x14ac:dyDescent="0.25">
      <c r="A16" s="299" t="s">
        <v>5</v>
      </c>
      <c r="B16" s="300"/>
      <c r="C16" s="301">
        <f t="shared" ref="C16:P16" si="7">+C10-C15</f>
        <v>0</v>
      </c>
      <c r="D16" s="301">
        <f t="shared" si="7"/>
        <v>0</v>
      </c>
      <c r="E16" s="301">
        <f t="shared" si="7"/>
        <v>0</v>
      </c>
      <c r="F16" s="301">
        <f t="shared" si="7"/>
        <v>0</v>
      </c>
      <c r="G16" s="301">
        <f t="shared" si="7"/>
        <v>0</v>
      </c>
      <c r="H16" s="301">
        <f t="shared" si="7"/>
        <v>0</v>
      </c>
      <c r="I16" s="301">
        <f t="shared" si="7"/>
        <v>0</v>
      </c>
      <c r="J16" s="301">
        <f t="shared" si="7"/>
        <v>0</v>
      </c>
      <c r="K16" s="301">
        <f t="shared" si="7"/>
        <v>0</v>
      </c>
      <c r="L16" s="302">
        <f t="shared" si="7"/>
        <v>0</v>
      </c>
      <c r="M16" s="301">
        <f t="shared" si="7"/>
        <v>0</v>
      </c>
      <c r="N16" s="301">
        <f t="shared" si="7"/>
        <v>0</v>
      </c>
      <c r="O16" s="303">
        <f t="shared" si="7"/>
        <v>0</v>
      </c>
      <c r="P16" s="304">
        <f t="shared" si="7"/>
        <v>0</v>
      </c>
      <c r="Q16" s="82"/>
    </row>
    <row r="17" spans="1:17" ht="15" customHeight="1" thickTop="1" x14ac:dyDescent="0.2">
      <c r="A17" s="88" t="str">
        <f>'Direct - Assignment'!B53</f>
        <v>Indirect Allocation</v>
      </c>
      <c r="B17" s="100"/>
      <c r="C17" s="134">
        <f>+'Total by Program'!C54</f>
        <v>0</v>
      </c>
      <c r="D17" s="134">
        <f>+'Total by Program'!D54</f>
        <v>0</v>
      </c>
      <c r="E17" s="134">
        <f>+'Total by Program'!E54</f>
        <v>0</v>
      </c>
      <c r="F17" s="134">
        <f>+'Total by Program'!F54</f>
        <v>0</v>
      </c>
      <c r="G17" s="134">
        <f>+'Total by Program'!G54</f>
        <v>0</v>
      </c>
      <c r="H17" s="134">
        <f>+'Total by Program'!H54</f>
        <v>0</v>
      </c>
      <c r="I17" s="134">
        <f>+'Total by Program'!I54</f>
        <v>0</v>
      </c>
      <c r="J17" s="134">
        <f>+'Total by Program'!J54</f>
        <v>0</v>
      </c>
      <c r="K17" s="134">
        <f>+'Total by Program'!K54</f>
        <v>0</v>
      </c>
      <c r="L17" s="10">
        <f t="shared" ref="L17:L21" si="8">SUM(C17:K17)</f>
        <v>0</v>
      </c>
      <c r="M17" s="134">
        <f>+'Total by Program'!M54</f>
        <v>0</v>
      </c>
      <c r="N17" s="134">
        <f>+'Total by Program'!N54</f>
        <v>0</v>
      </c>
      <c r="O17" s="104">
        <f>SUM(M17:N17)</f>
        <v>0</v>
      </c>
      <c r="P17" s="211">
        <f>+L17+O17</f>
        <v>0</v>
      </c>
      <c r="Q17" s="82"/>
    </row>
    <row r="18" spans="1:17" ht="15" customHeight="1" x14ac:dyDescent="0.2">
      <c r="A18" s="92" t="str">
        <f>'Direct - Assignment'!B54</f>
        <v>TOTAL EXPENSES with Indirect Allocation</v>
      </c>
      <c r="B18" s="275"/>
      <c r="C18" s="288">
        <f>+'Total by Program'!C55</f>
        <v>0</v>
      </c>
      <c r="D18" s="288">
        <f>+'Total by Program'!D55</f>
        <v>0</v>
      </c>
      <c r="E18" s="288">
        <f>+'Total by Program'!E55</f>
        <v>0</v>
      </c>
      <c r="F18" s="288">
        <f>+'Total by Program'!F55</f>
        <v>0</v>
      </c>
      <c r="G18" s="288">
        <f>+'Total by Program'!G55</f>
        <v>0</v>
      </c>
      <c r="H18" s="288">
        <f>+'Total by Program'!H55</f>
        <v>0</v>
      </c>
      <c r="I18" s="288">
        <f>+'Total by Program'!I55</f>
        <v>0</v>
      </c>
      <c r="J18" s="288">
        <f>+'Total by Program'!J55</f>
        <v>0</v>
      </c>
      <c r="K18" s="288">
        <f>+'Total by Program'!K55</f>
        <v>0</v>
      </c>
      <c r="L18" s="289">
        <f t="shared" si="8"/>
        <v>0</v>
      </c>
      <c r="M18" s="288">
        <f>+'Total by Program'!M55</f>
        <v>0</v>
      </c>
      <c r="N18" s="288">
        <f>+'Total by Program'!N55</f>
        <v>0</v>
      </c>
      <c r="O18" s="290">
        <f t="shared" ref="O18:O21" si="9">SUM(M18:N18)</f>
        <v>0</v>
      </c>
      <c r="P18" s="291">
        <f t="shared" ref="P18:P21" si="10">+L18+O18</f>
        <v>0</v>
      </c>
      <c r="Q18" s="82"/>
    </row>
    <row r="19" spans="1:17" ht="15" customHeight="1" thickBot="1" x14ac:dyDescent="0.25">
      <c r="A19" s="299" t="s">
        <v>5</v>
      </c>
      <c r="B19" s="300"/>
      <c r="C19" s="301">
        <f t="shared" ref="C19:P19" si="11">+C10-C18</f>
        <v>0</v>
      </c>
      <c r="D19" s="301">
        <f t="shared" si="11"/>
        <v>0</v>
      </c>
      <c r="E19" s="301">
        <f t="shared" si="11"/>
        <v>0</v>
      </c>
      <c r="F19" s="301">
        <f t="shared" si="11"/>
        <v>0</v>
      </c>
      <c r="G19" s="301">
        <f t="shared" si="11"/>
        <v>0</v>
      </c>
      <c r="H19" s="301">
        <f t="shared" si="11"/>
        <v>0</v>
      </c>
      <c r="I19" s="301">
        <f t="shared" si="11"/>
        <v>0</v>
      </c>
      <c r="J19" s="301">
        <f t="shared" si="11"/>
        <v>0</v>
      </c>
      <c r="K19" s="301">
        <f t="shared" si="11"/>
        <v>0</v>
      </c>
      <c r="L19" s="302">
        <f t="shared" si="11"/>
        <v>0</v>
      </c>
      <c r="M19" s="301">
        <f t="shared" si="11"/>
        <v>0</v>
      </c>
      <c r="N19" s="301">
        <f t="shared" si="11"/>
        <v>0</v>
      </c>
      <c r="O19" s="303">
        <f t="shared" si="11"/>
        <v>0</v>
      </c>
      <c r="P19" s="304">
        <f t="shared" si="11"/>
        <v>0</v>
      </c>
      <c r="Q19" s="82"/>
    </row>
    <row r="20" spans="1:17" ht="15" customHeight="1" thickTop="1" x14ac:dyDescent="0.2">
      <c r="A20" s="273" t="str">
        <f>'Direct - Assignment'!B55</f>
        <v>Fundraising Allocation</v>
      </c>
      <c r="B20" s="275"/>
      <c r="C20" s="134">
        <f>+'Total by Program'!C57</f>
        <v>0</v>
      </c>
      <c r="D20" s="134">
        <f>+'Total by Program'!D57</f>
        <v>0</v>
      </c>
      <c r="E20" s="134">
        <f>+'Total by Program'!E57</f>
        <v>0</v>
      </c>
      <c r="F20" s="134">
        <f>+'Total by Program'!F57</f>
        <v>0</v>
      </c>
      <c r="G20" s="134">
        <f>+'Total by Program'!G57</f>
        <v>0</v>
      </c>
      <c r="H20" s="134">
        <f>+'Total by Program'!H57</f>
        <v>0</v>
      </c>
      <c r="I20" s="134">
        <f>+'Total by Program'!I57</f>
        <v>0</v>
      </c>
      <c r="J20" s="134">
        <f>+'Total by Program'!J57</f>
        <v>0</v>
      </c>
      <c r="K20" s="134">
        <f>+'Total by Program'!K57</f>
        <v>0</v>
      </c>
      <c r="L20" s="10">
        <f t="shared" si="8"/>
        <v>0</v>
      </c>
      <c r="M20" s="134">
        <f>+'Total by Program'!M57</f>
        <v>0</v>
      </c>
      <c r="N20" s="134">
        <f>+'Total by Program'!N57</f>
        <v>0</v>
      </c>
      <c r="O20" s="104">
        <f t="shared" si="9"/>
        <v>0</v>
      </c>
      <c r="P20" s="211">
        <f t="shared" si="10"/>
        <v>0</v>
      </c>
      <c r="Q20" s="82"/>
    </row>
    <row r="21" spans="1:17" ht="15" customHeight="1" x14ac:dyDescent="0.2">
      <c r="A21" s="292" t="str">
        <f>'Direct - Assignment'!B56</f>
        <v>TOTAL EXPENSES with All Allocations</v>
      </c>
      <c r="B21" s="284"/>
      <c r="C21" s="293">
        <f>+'Total by Program'!C58</f>
        <v>0</v>
      </c>
      <c r="D21" s="293">
        <f>+'Total by Program'!D58</f>
        <v>0</v>
      </c>
      <c r="E21" s="293">
        <f>+'Total by Program'!E58</f>
        <v>0</v>
      </c>
      <c r="F21" s="293">
        <f>+'Total by Program'!F58</f>
        <v>0</v>
      </c>
      <c r="G21" s="293">
        <f>+'Total by Program'!G58</f>
        <v>0</v>
      </c>
      <c r="H21" s="293">
        <f>+'Total by Program'!H58</f>
        <v>0</v>
      </c>
      <c r="I21" s="293">
        <f>+'Total by Program'!I58</f>
        <v>0</v>
      </c>
      <c r="J21" s="293">
        <f>+'Total by Program'!J58</f>
        <v>0</v>
      </c>
      <c r="K21" s="293">
        <f>+'Total by Program'!K58</f>
        <v>0</v>
      </c>
      <c r="L21" s="294">
        <f t="shared" si="8"/>
        <v>0</v>
      </c>
      <c r="M21" s="293">
        <f>+'Total by Program'!M58</f>
        <v>0</v>
      </c>
      <c r="N21" s="293">
        <f>+'Total by Program'!N58</f>
        <v>0</v>
      </c>
      <c r="O21" s="295">
        <f t="shared" si="9"/>
        <v>0</v>
      </c>
      <c r="P21" s="296">
        <f t="shared" si="10"/>
        <v>0</v>
      </c>
      <c r="Q21" s="82"/>
    </row>
    <row r="22" spans="1:17" ht="15" customHeight="1" thickBot="1" x14ac:dyDescent="0.25">
      <c r="A22" s="299" t="s">
        <v>5</v>
      </c>
      <c r="B22" s="123"/>
      <c r="C22" s="162">
        <f t="shared" ref="C22:P22" si="12">+C10-C21</f>
        <v>0</v>
      </c>
      <c r="D22" s="124">
        <f t="shared" si="12"/>
        <v>0</v>
      </c>
      <c r="E22" s="124">
        <f t="shared" si="12"/>
        <v>0</v>
      </c>
      <c r="F22" s="124">
        <f t="shared" si="12"/>
        <v>0</v>
      </c>
      <c r="G22" s="124">
        <f t="shared" si="12"/>
        <v>0</v>
      </c>
      <c r="H22" s="124">
        <f t="shared" si="12"/>
        <v>0</v>
      </c>
      <c r="I22" s="124">
        <f t="shared" si="12"/>
        <v>0</v>
      </c>
      <c r="J22" s="124">
        <f t="shared" si="12"/>
        <v>0</v>
      </c>
      <c r="K22" s="124">
        <f t="shared" si="12"/>
        <v>0</v>
      </c>
      <c r="L22" s="305">
        <f t="shared" si="12"/>
        <v>0</v>
      </c>
      <c r="M22" s="163">
        <f t="shared" si="12"/>
        <v>0</v>
      </c>
      <c r="N22" s="124">
        <f t="shared" si="12"/>
        <v>0</v>
      </c>
      <c r="O22" s="306">
        <f t="shared" si="12"/>
        <v>0</v>
      </c>
      <c r="P22" s="307">
        <f t="shared" si="12"/>
        <v>0</v>
      </c>
    </row>
    <row r="23" spans="1:17" ht="15" customHeight="1" thickTop="1" x14ac:dyDescent="0.2">
      <c r="A23" s="14"/>
      <c r="B23" s="14"/>
      <c r="C23" s="3"/>
      <c r="D23" s="3"/>
      <c r="E23" s="3"/>
      <c r="F23" s="3"/>
      <c r="G23" s="3"/>
      <c r="H23" s="3"/>
      <c r="I23" s="3"/>
      <c r="J23" s="3"/>
      <c r="K23" s="3"/>
      <c r="L23" s="3"/>
      <c r="M23" s="3"/>
      <c r="N23" s="3"/>
      <c r="O23" s="3"/>
    </row>
  </sheetData>
  <mergeCells count="3">
    <mergeCell ref="C2:L2"/>
    <mergeCell ref="M2:O2"/>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C2" sqref="C2"/>
    </sheetView>
  </sheetViews>
  <sheetFormatPr defaultRowHeight="15" customHeight="1" x14ac:dyDescent="0.2"/>
  <cols>
    <col min="1" max="1" width="36.33203125" style="18" customWidth="1"/>
    <col min="2" max="2" width="30.77734375" style="18" customWidth="1"/>
    <col min="3" max="3" width="34.77734375" style="18" customWidth="1"/>
    <col min="4" max="16384" width="8.88671875" style="18"/>
  </cols>
  <sheetData>
    <row r="1" spans="1:3" ht="15" customHeight="1" x14ac:dyDescent="0.2">
      <c r="A1" s="396"/>
      <c r="B1" s="396"/>
      <c r="C1" s="391"/>
    </row>
    <row r="2" spans="1:3" ht="15" customHeight="1" x14ac:dyDescent="0.2">
      <c r="A2" s="396"/>
      <c r="B2" s="396"/>
      <c r="C2" s="392" t="s">
        <v>137</v>
      </c>
    </row>
    <row r="3" spans="1:3" ht="15" customHeight="1" x14ac:dyDescent="0.2">
      <c r="A3" s="396"/>
      <c r="B3" s="396"/>
      <c r="C3" s="393" t="s">
        <v>136</v>
      </c>
    </row>
    <row r="4" spans="1:3" ht="15" customHeight="1" x14ac:dyDescent="0.2">
      <c r="A4" s="396"/>
      <c r="B4" s="396"/>
      <c r="C4" s="400"/>
    </row>
    <row r="5" spans="1:3" ht="15" customHeight="1" x14ac:dyDescent="0.2">
      <c r="A5" s="396"/>
      <c r="B5" s="396"/>
      <c r="C5" s="400"/>
    </row>
    <row r="6" spans="1:3" ht="15" customHeight="1" x14ac:dyDescent="0.2">
      <c r="A6" s="396"/>
      <c r="B6" s="396"/>
      <c r="C6" s="400"/>
    </row>
    <row r="7" spans="1:3" ht="15" customHeight="1" x14ac:dyDescent="0.2">
      <c r="A7" s="396"/>
      <c r="B7" s="396"/>
      <c r="C7" s="400"/>
    </row>
    <row r="8" spans="1:3" ht="15" customHeight="1" x14ac:dyDescent="0.2">
      <c r="A8" s="396"/>
      <c r="B8" s="396"/>
      <c r="C8" s="400"/>
    </row>
    <row r="9" spans="1:3" ht="15" customHeight="1" x14ac:dyDescent="0.2">
      <c r="A9" s="396"/>
      <c r="B9" s="396"/>
      <c r="C9" s="400"/>
    </row>
    <row r="10" spans="1:3" ht="15" customHeight="1" x14ac:dyDescent="0.25">
      <c r="A10" s="421" t="s">
        <v>28</v>
      </c>
      <c r="B10" s="421"/>
      <c r="C10" s="422"/>
    </row>
    <row r="11" spans="1:3" ht="15" customHeight="1" x14ac:dyDescent="0.25">
      <c r="A11" s="416"/>
      <c r="B11" s="416"/>
      <c r="C11" s="416"/>
    </row>
    <row r="12" spans="1:3" ht="15" customHeight="1" x14ac:dyDescent="0.25">
      <c r="A12" s="340" t="s">
        <v>57</v>
      </c>
      <c r="B12" s="340" t="s">
        <v>76</v>
      </c>
      <c r="C12" s="416"/>
    </row>
    <row r="13" spans="1:3" ht="15" customHeight="1" x14ac:dyDescent="0.25">
      <c r="A13" s="416"/>
      <c r="B13" s="416"/>
      <c r="C13" s="416"/>
    </row>
    <row r="14" spans="1:3" ht="15" customHeight="1" x14ac:dyDescent="0.25">
      <c r="A14" s="183" t="s">
        <v>142</v>
      </c>
      <c r="B14" s="21"/>
      <c r="C14" s="21"/>
    </row>
    <row r="15" spans="1:3" ht="15" customHeight="1" x14ac:dyDescent="0.2">
      <c r="A15" s="193" t="s">
        <v>143</v>
      </c>
      <c r="B15" s="417"/>
      <c r="C15" s="21"/>
    </row>
    <row r="16" spans="1:3" ht="15" customHeight="1" x14ac:dyDescent="0.2">
      <c r="A16" s="21"/>
      <c r="B16" s="21"/>
      <c r="C16" s="21"/>
    </row>
    <row r="17" spans="1:3" ht="15" customHeight="1" x14ac:dyDescent="0.25">
      <c r="A17" s="183" t="s">
        <v>36</v>
      </c>
      <c r="B17" s="21"/>
      <c r="C17" s="21"/>
    </row>
    <row r="18" spans="1:3" ht="15" customHeight="1" x14ac:dyDescent="0.2">
      <c r="A18" s="193" t="s">
        <v>79</v>
      </c>
      <c r="B18" s="341"/>
      <c r="C18" s="21"/>
    </row>
    <row r="19" spans="1:3" ht="15" customHeight="1" x14ac:dyDescent="0.2">
      <c r="A19" s="190" t="s">
        <v>27</v>
      </c>
      <c r="B19" s="22">
        <f>+'Your Programs'!B18</f>
        <v>0</v>
      </c>
      <c r="C19" s="21"/>
    </row>
    <row r="20" spans="1:3" ht="15" customHeight="1" x14ac:dyDescent="0.2">
      <c r="A20" s="25"/>
      <c r="B20" s="21"/>
      <c r="C20" s="21"/>
    </row>
    <row r="21" spans="1:3" ht="15" customHeight="1" thickBot="1" x14ac:dyDescent="0.3">
      <c r="A21" s="226" t="s">
        <v>37</v>
      </c>
      <c r="B21" s="26"/>
      <c r="C21" s="227" t="s">
        <v>83</v>
      </c>
    </row>
    <row r="22" spans="1:3" ht="15" customHeight="1" x14ac:dyDescent="0.2">
      <c r="A22" s="25"/>
      <c r="B22" s="21"/>
      <c r="C22" s="420" t="s">
        <v>82</v>
      </c>
    </row>
    <row r="23" spans="1:3" ht="15" customHeight="1" thickBot="1" x14ac:dyDescent="0.25">
      <c r="A23" s="26"/>
      <c r="B23" s="27" t="s">
        <v>25</v>
      </c>
      <c r="C23" s="420"/>
    </row>
    <row r="24" spans="1:3" ht="15" customHeight="1" x14ac:dyDescent="0.2">
      <c r="A24" s="194" t="s">
        <v>77</v>
      </c>
      <c r="B24" s="404"/>
      <c r="C24" s="420"/>
    </row>
    <row r="25" spans="1:3" ht="15" customHeight="1" x14ac:dyDescent="0.2">
      <c r="A25" s="195" t="s">
        <v>78</v>
      </c>
      <c r="B25" s="405"/>
      <c r="C25" s="420"/>
    </row>
    <row r="26" spans="1:3" ht="15" customHeight="1" x14ac:dyDescent="0.2">
      <c r="A26" s="195" t="s">
        <v>78</v>
      </c>
      <c r="B26" s="405"/>
      <c r="C26" s="420"/>
    </row>
    <row r="27" spans="1:3" ht="15" customHeight="1" x14ac:dyDescent="0.2">
      <c r="A27" s="195" t="s">
        <v>78</v>
      </c>
      <c r="B27" s="406"/>
      <c r="C27" s="420"/>
    </row>
    <row r="28" spans="1:3" ht="15" customHeight="1" x14ac:dyDescent="0.2">
      <c r="A28" s="195" t="s">
        <v>78</v>
      </c>
      <c r="B28" s="405"/>
      <c r="C28" s="420"/>
    </row>
    <row r="29" spans="1:3" ht="15" customHeight="1" x14ac:dyDescent="0.2">
      <c r="A29" s="195" t="s">
        <v>78</v>
      </c>
      <c r="B29" s="405"/>
      <c r="C29" s="420"/>
    </row>
    <row r="30" spans="1:3" ht="15" customHeight="1" x14ac:dyDescent="0.2">
      <c r="A30" s="195" t="s">
        <v>78</v>
      </c>
      <c r="B30" s="406"/>
      <c r="C30" s="420"/>
    </row>
    <row r="31" spans="1:3" ht="15" customHeight="1" x14ac:dyDescent="0.2">
      <c r="A31" s="195" t="s">
        <v>78</v>
      </c>
      <c r="B31" s="405"/>
      <c r="C31" s="420"/>
    </row>
    <row r="32" spans="1:3" ht="15" customHeight="1" x14ac:dyDescent="0.2">
      <c r="A32" s="195" t="s">
        <v>78</v>
      </c>
      <c r="B32" s="405"/>
      <c r="C32" s="420"/>
    </row>
    <row r="33" spans="1:3" ht="15" customHeight="1" x14ac:dyDescent="0.2">
      <c r="A33" s="181" t="s">
        <v>68</v>
      </c>
      <c r="B33" s="29" t="s">
        <v>26</v>
      </c>
      <c r="C33" s="420"/>
    </row>
    <row r="34" spans="1:3" ht="15" customHeight="1" x14ac:dyDescent="0.2">
      <c r="A34" s="182" t="s">
        <v>68</v>
      </c>
      <c r="B34" s="30" t="s">
        <v>6</v>
      </c>
      <c r="C34" s="420"/>
    </row>
  </sheetData>
  <mergeCells count="2">
    <mergeCell ref="C22:C34"/>
    <mergeCell ref="A10:C10"/>
  </mergeCells>
  <hyperlinks>
    <hyperlink ref="C2" r:id="rId1" tooltip="Nonprofits Assistance Fund"/>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zoomScaleNormal="100" workbookViewId="0">
      <selection activeCell="E2" sqref="E2"/>
    </sheetView>
  </sheetViews>
  <sheetFormatPr defaultRowHeight="15" x14ac:dyDescent="0.2"/>
  <cols>
    <col min="1" max="1" width="20.77734375" style="18" customWidth="1"/>
    <col min="2" max="2" width="3.77734375" style="180" customWidth="1"/>
    <col min="3" max="3" width="29.88671875" style="7" customWidth="1"/>
    <col min="4" max="4" width="16.109375" style="362" customWidth="1"/>
    <col min="5" max="5" width="38.77734375" style="18" customWidth="1"/>
    <col min="14" max="14" width="0" hidden="1" customWidth="1"/>
  </cols>
  <sheetData>
    <row r="1" spans="1:14" x14ac:dyDescent="0.2">
      <c r="A1" s="396"/>
      <c r="B1" s="397"/>
      <c r="C1" s="398"/>
      <c r="D1" s="399"/>
      <c r="E1" s="391"/>
    </row>
    <row r="2" spans="1:14" x14ac:dyDescent="0.2">
      <c r="A2" s="396"/>
      <c r="B2" s="397"/>
      <c r="C2" s="398"/>
      <c r="D2" s="399"/>
      <c r="E2" s="392" t="s">
        <v>137</v>
      </c>
    </row>
    <row r="3" spans="1:14" x14ac:dyDescent="0.2">
      <c r="A3" s="396"/>
      <c r="B3" s="397"/>
      <c r="C3" s="398"/>
      <c r="D3" s="399"/>
      <c r="E3" s="393" t="s">
        <v>136</v>
      </c>
    </row>
    <row r="4" spans="1:14" x14ac:dyDescent="0.2">
      <c r="A4" s="396"/>
      <c r="B4" s="397"/>
      <c r="C4" s="398"/>
      <c r="D4" s="399"/>
      <c r="E4" s="400"/>
    </row>
    <row r="5" spans="1:14" x14ac:dyDescent="0.2">
      <c r="A5" s="396"/>
      <c r="B5" s="397"/>
      <c r="C5" s="398"/>
      <c r="D5" s="399"/>
      <c r="E5" s="400"/>
    </row>
    <row r="6" spans="1:14" x14ac:dyDescent="0.2">
      <c r="A6" s="396"/>
      <c r="B6" s="397"/>
      <c r="C6" s="398"/>
      <c r="D6" s="399"/>
      <c r="E6" s="400"/>
    </row>
    <row r="7" spans="1:14" x14ac:dyDescent="0.2">
      <c r="A7" s="396"/>
      <c r="B7" s="397"/>
      <c r="C7" s="398"/>
      <c r="D7" s="399"/>
      <c r="E7" s="400"/>
    </row>
    <row r="8" spans="1:14" x14ac:dyDescent="0.2">
      <c r="A8" s="396"/>
      <c r="B8" s="397"/>
      <c r="C8" s="398"/>
      <c r="D8" s="399"/>
      <c r="E8" s="400"/>
    </row>
    <row r="9" spans="1:14" x14ac:dyDescent="0.2">
      <c r="A9" s="396"/>
      <c r="B9" s="397"/>
      <c r="C9" s="398"/>
      <c r="D9" s="399"/>
      <c r="E9" s="400"/>
    </row>
    <row r="10" spans="1:14" ht="15.75" x14ac:dyDescent="0.25">
      <c r="A10" s="421" t="str">
        <f>IF('Your Programs'!B15="","",'Your Programs'!B15)</f>
        <v/>
      </c>
      <c r="B10" s="421"/>
      <c r="C10" s="421"/>
      <c r="D10" s="421"/>
      <c r="E10" s="422"/>
    </row>
    <row r="11" spans="1:14" ht="15.75" customHeight="1" x14ac:dyDescent="0.25">
      <c r="A11" s="185" t="s">
        <v>59</v>
      </c>
      <c r="B11" s="178"/>
      <c r="C11" s="153"/>
      <c r="D11" s="363"/>
      <c r="E11" s="228"/>
    </row>
    <row r="12" spans="1:14" x14ac:dyDescent="0.2">
      <c r="A12" s="93">
        <f>+'Your Programs'!$B$19</f>
        <v>0</v>
      </c>
      <c r="B12" s="179"/>
      <c r="C12" s="93"/>
      <c r="D12" s="364"/>
      <c r="E12" s="228"/>
      <c r="N12" t="s">
        <v>125</v>
      </c>
    </row>
    <row r="13" spans="1:14" x14ac:dyDescent="0.2">
      <c r="A13" s="21"/>
      <c r="B13" s="191"/>
      <c r="C13" s="342" t="s">
        <v>57</v>
      </c>
      <c r="D13" s="365"/>
      <c r="E13" s="225" t="s">
        <v>83</v>
      </c>
      <c r="N13" t="s">
        <v>127</v>
      </c>
    </row>
    <row r="14" spans="1:14" ht="15" customHeight="1" x14ac:dyDescent="0.2">
      <c r="A14" s="21"/>
      <c r="B14" s="191"/>
      <c r="C14" s="340" t="s">
        <v>76</v>
      </c>
      <c r="D14" s="366"/>
      <c r="E14" s="420" t="s">
        <v>84</v>
      </c>
    </row>
    <row r="15" spans="1:14" x14ac:dyDescent="0.2">
      <c r="A15" s="21"/>
      <c r="B15" s="191"/>
      <c r="C15" s="87"/>
      <c r="D15" s="367"/>
      <c r="E15" s="420"/>
    </row>
    <row r="16" spans="1:14" x14ac:dyDescent="0.2">
      <c r="A16" s="192" t="s">
        <v>68</v>
      </c>
      <c r="B16" s="191"/>
      <c r="C16" s="20" t="s">
        <v>3</v>
      </c>
      <c r="D16" s="363"/>
      <c r="E16" s="420"/>
    </row>
    <row r="17" spans="1:5" x14ac:dyDescent="0.2">
      <c r="A17" s="192" t="s">
        <v>68</v>
      </c>
      <c r="B17" s="191"/>
      <c r="C17" s="337" t="s">
        <v>12</v>
      </c>
      <c r="D17" s="368"/>
      <c r="E17" s="420"/>
    </row>
    <row r="18" spans="1:5" x14ac:dyDescent="0.2">
      <c r="A18" s="196" t="s">
        <v>66</v>
      </c>
      <c r="B18" s="197">
        <v>1</v>
      </c>
      <c r="C18" s="343"/>
      <c r="D18" s="369"/>
      <c r="E18" s="420"/>
    </row>
    <row r="19" spans="1:5" x14ac:dyDescent="0.2">
      <c r="A19" s="196" t="s">
        <v>80</v>
      </c>
      <c r="B19" s="197">
        <v>2</v>
      </c>
      <c r="C19" s="343"/>
      <c r="D19" s="369"/>
      <c r="E19" s="420"/>
    </row>
    <row r="20" spans="1:5" x14ac:dyDescent="0.2">
      <c r="A20" s="196" t="s">
        <v>65</v>
      </c>
      <c r="B20" s="197">
        <v>3</v>
      </c>
      <c r="C20" s="343"/>
      <c r="D20" s="369"/>
      <c r="E20" s="420"/>
    </row>
    <row r="21" spans="1:5" x14ac:dyDescent="0.2">
      <c r="A21" s="196"/>
      <c r="B21" s="197">
        <v>4</v>
      </c>
      <c r="C21" s="343"/>
      <c r="D21" s="369"/>
      <c r="E21" s="420"/>
    </row>
    <row r="22" spans="1:5" x14ac:dyDescent="0.2">
      <c r="A22" s="196"/>
      <c r="B22" s="197">
        <v>5</v>
      </c>
      <c r="C22" s="343"/>
      <c r="D22" s="369"/>
      <c r="E22" s="225" t="s">
        <v>83</v>
      </c>
    </row>
    <row r="23" spans="1:5" ht="15" customHeight="1" x14ac:dyDescent="0.2">
      <c r="A23" s="192" t="s">
        <v>68</v>
      </c>
      <c r="B23" s="191"/>
      <c r="C23" s="89" t="s">
        <v>17</v>
      </c>
      <c r="D23" s="369"/>
      <c r="E23" s="420" t="s">
        <v>85</v>
      </c>
    </row>
    <row r="24" spans="1:5" x14ac:dyDescent="0.2">
      <c r="A24" s="192" t="s">
        <v>68</v>
      </c>
      <c r="B24" s="191"/>
      <c r="C24" s="90" t="s">
        <v>115</v>
      </c>
      <c r="D24" s="370"/>
      <c r="E24" s="420"/>
    </row>
    <row r="25" spans="1:5" ht="15" customHeight="1" x14ac:dyDescent="0.2">
      <c r="A25" s="192" t="s">
        <v>68</v>
      </c>
      <c r="B25" s="191"/>
      <c r="C25" s="337" t="s">
        <v>19</v>
      </c>
      <c r="D25" s="368"/>
      <c r="E25" s="420"/>
    </row>
    <row r="26" spans="1:5" x14ac:dyDescent="0.2">
      <c r="A26" s="196" t="s">
        <v>67</v>
      </c>
      <c r="B26" s="197">
        <v>1</v>
      </c>
      <c r="C26" s="343"/>
      <c r="D26" s="369"/>
      <c r="E26" s="225" t="s">
        <v>83</v>
      </c>
    </row>
    <row r="27" spans="1:5" x14ac:dyDescent="0.2">
      <c r="A27" s="196" t="s">
        <v>81</v>
      </c>
      <c r="B27" s="197">
        <v>2</v>
      </c>
      <c r="C27" s="343"/>
      <c r="D27" s="369"/>
      <c r="E27" s="420" t="s">
        <v>86</v>
      </c>
    </row>
    <row r="28" spans="1:5" ht="15" customHeight="1" x14ac:dyDescent="0.2">
      <c r="A28" s="196" t="s">
        <v>65</v>
      </c>
      <c r="B28" s="197">
        <v>3</v>
      </c>
      <c r="C28" s="343"/>
      <c r="D28" s="369"/>
      <c r="E28" s="420"/>
    </row>
    <row r="29" spans="1:5" ht="15" customHeight="1" x14ac:dyDescent="0.2">
      <c r="A29" s="196"/>
      <c r="B29" s="197">
        <v>4</v>
      </c>
      <c r="C29" s="343"/>
      <c r="D29" s="369"/>
      <c r="E29" s="420"/>
    </row>
    <row r="30" spans="1:5" x14ac:dyDescent="0.2">
      <c r="A30" s="196"/>
      <c r="B30" s="197">
        <v>5</v>
      </c>
      <c r="C30" s="343"/>
      <c r="D30" s="369"/>
      <c r="E30" s="420"/>
    </row>
    <row r="31" spans="1:5" x14ac:dyDescent="0.2">
      <c r="A31" s="192" t="s">
        <v>68</v>
      </c>
      <c r="B31" s="191"/>
      <c r="C31" s="90" t="s">
        <v>116</v>
      </c>
      <c r="D31" s="370"/>
      <c r="E31" s="329"/>
    </row>
    <row r="32" spans="1:5" x14ac:dyDescent="0.2">
      <c r="A32" s="192" t="s">
        <v>68</v>
      </c>
      <c r="B32" s="191"/>
      <c r="C32" s="90" t="s">
        <v>4</v>
      </c>
      <c r="D32" s="370"/>
      <c r="E32" s="297"/>
    </row>
    <row r="33" spans="1:5" x14ac:dyDescent="0.2">
      <c r="A33" s="21"/>
      <c r="B33" s="191"/>
      <c r="C33" s="88"/>
      <c r="D33" s="371"/>
      <c r="E33" s="297"/>
    </row>
    <row r="34" spans="1:5" x14ac:dyDescent="0.2">
      <c r="A34" s="192" t="s">
        <v>128</v>
      </c>
      <c r="B34" s="191"/>
      <c r="C34" s="91" t="s">
        <v>1</v>
      </c>
      <c r="D34" s="372"/>
      <c r="E34" s="225"/>
    </row>
    <row r="35" spans="1:5" ht="15" customHeight="1" x14ac:dyDescent="0.2">
      <c r="A35" s="192" t="s">
        <v>128</v>
      </c>
      <c r="B35" s="191"/>
      <c r="C35" s="337" t="s">
        <v>13</v>
      </c>
      <c r="D35" s="368"/>
      <c r="E35" s="225" t="s">
        <v>83</v>
      </c>
    </row>
    <row r="36" spans="1:5" x14ac:dyDescent="0.2">
      <c r="A36" s="192" t="s">
        <v>129</v>
      </c>
      <c r="B36" s="191"/>
      <c r="C36" s="89" t="s">
        <v>21</v>
      </c>
      <c r="D36" s="369"/>
      <c r="E36" s="420" t="s">
        <v>90</v>
      </c>
    </row>
    <row r="37" spans="1:5" x14ac:dyDescent="0.2">
      <c r="A37" s="192" t="s">
        <v>129</v>
      </c>
      <c r="B37" s="191"/>
      <c r="C37" s="89" t="s">
        <v>11</v>
      </c>
      <c r="D37" s="369"/>
      <c r="E37" s="420"/>
    </row>
    <row r="38" spans="1:5" x14ac:dyDescent="0.2">
      <c r="A38" s="192" t="s">
        <v>129</v>
      </c>
      <c r="B38" s="191"/>
      <c r="C38" s="89" t="s">
        <v>10</v>
      </c>
      <c r="D38" s="369"/>
      <c r="E38" s="420"/>
    </row>
    <row r="39" spans="1:5" ht="15.75" thickBot="1" x14ac:dyDescent="0.25">
      <c r="A39" s="192" t="s">
        <v>129</v>
      </c>
      <c r="B39" s="191"/>
      <c r="C39" s="89" t="s">
        <v>9</v>
      </c>
      <c r="D39" s="369"/>
      <c r="E39" s="420"/>
    </row>
    <row r="40" spans="1:5" ht="15" customHeight="1" thickBot="1" x14ac:dyDescent="0.25">
      <c r="A40" s="386" t="s">
        <v>132</v>
      </c>
      <c r="B40" s="401"/>
      <c r="C40" s="344"/>
      <c r="D40" s="375" t="str">
        <f>IF(C40&gt;0,IF(B40=0,"Enter H or A in column B", ""),IF(B40="H","Enter a header",IF(B40="A","Enter an account","")))</f>
        <v/>
      </c>
      <c r="E40" s="225" t="s">
        <v>83</v>
      </c>
    </row>
    <row r="41" spans="1:5" ht="15" customHeight="1" x14ac:dyDescent="0.2">
      <c r="A41" s="198"/>
      <c r="B41" s="402"/>
      <c r="C41" s="344"/>
      <c r="D41" s="375" t="str">
        <f t="shared" ref="D41:D60" si="0">IF(C41&gt;0,IF(B41=0,"Enter H or A in column B", ""),IF(B41="H","Enter a header",IF(B41="A","Enter an account","")))</f>
        <v/>
      </c>
      <c r="E41" s="420" t="s">
        <v>87</v>
      </c>
    </row>
    <row r="42" spans="1:5" x14ac:dyDescent="0.2">
      <c r="A42" s="196" t="s">
        <v>126</v>
      </c>
      <c r="B42" s="402"/>
      <c r="C42" s="344"/>
      <c r="D42" s="375" t="str">
        <f t="shared" si="0"/>
        <v/>
      </c>
      <c r="E42" s="420"/>
    </row>
    <row r="43" spans="1:5" ht="15" customHeight="1" x14ac:dyDescent="0.2">
      <c r="A43" s="198"/>
      <c r="B43" s="402"/>
      <c r="C43" s="344"/>
      <c r="D43" s="375" t="str">
        <f t="shared" si="0"/>
        <v/>
      </c>
      <c r="E43" s="225" t="s">
        <v>83</v>
      </c>
    </row>
    <row r="44" spans="1:5" x14ac:dyDescent="0.2">
      <c r="A44" s="196" t="s">
        <v>130</v>
      </c>
      <c r="B44" s="402"/>
      <c r="C44" s="344"/>
      <c r="D44" s="375" t="str">
        <f t="shared" si="0"/>
        <v/>
      </c>
      <c r="E44" s="420" t="s">
        <v>88</v>
      </c>
    </row>
    <row r="45" spans="1:5" ht="15" customHeight="1" x14ac:dyDescent="0.2">
      <c r="A45" s="196"/>
      <c r="B45" s="402"/>
      <c r="C45" s="344"/>
      <c r="D45" s="375" t="str">
        <f t="shared" si="0"/>
        <v/>
      </c>
      <c r="E45" s="420"/>
    </row>
    <row r="46" spans="1:5" x14ac:dyDescent="0.2">
      <c r="A46" s="196" t="s">
        <v>131</v>
      </c>
      <c r="B46" s="402"/>
      <c r="C46" s="344"/>
      <c r="D46" s="375" t="str">
        <f t="shared" si="0"/>
        <v/>
      </c>
      <c r="E46" s="420"/>
    </row>
    <row r="47" spans="1:5" ht="15" customHeight="1" x14ac:dyDescent="0.2">
      <c r="A47" s="196"/>
      <c r="B47" s="402"/>
      <c r="C47" s="344"/>
      <c r="D47" s="375" t="str">
        <f t="shared" si="0"/>
        <v/>
      </c>
      <c r="E47" s="225" t="s">
        <v>83</v>
      </c>
    </row>
    <row r="48" spans="1:5" x14ac:dyDescent="0.2">
      <c r="A48" s="198"/>
      <c r="B48" s="402"/>
      <c r="C48" s="344"/>
      <c r="D48" s="375" t="str">
        <f t="shared" si="0"/>
        <v/>
      </c>
      <c r="E48" s="420" t="s">
        <v>89</v>
      </c>
    </row>
    <row r="49" spans="1:5" ht="15" customHeight="1" x14ac:dyDescent="0.2">
      <c r="A49" s="196"/>
      <c r="B49" s="402"/>
      <c r="C49" s="344"/>
      <c r="D49" s="375" t="str">
        <f t="shared" si="0"/>
        <v/>
      </c>
      <c r="E49" s="420"/>
    </row>
    <row r="50" spans="1:5" x14ac:dyDescent="0.2">
      <c r="A50" s="196"/>
      <c r="B50" s="402"/>
      <c r="C50" s="344"/>
      <c r="D50" s="375" t="str">
        <f t="shared" si="0"/>
        <v/>
      </c>
      <c r="E50" s="420"/>
    </row>
    <row r="51" spans="1:5" x14ac:dyDescent="0.2">
      <c r="A51" s="196"/>
      <c r="B51" s="402"/>
      <c r="C51" s="344"/>
      <c r="D51" s="375" t="str">
        <f t="shared" si="0"/>
        <v/>
      </c>
      <c r="E51" s="420"/>
    </row>
    <row r="52" spans="1:5" x14ac:dyDescent="0.2">
      <c r="A52" s="198"/>
      <c r="B52" s="402"/>
      <c r="C52" s="344"/>
      <c r="D52" s="375" t="str">
        <f t="shared" si="0"/>
        <v/>
      </c>
      <c r="E52" s="420"/>
    </row>
    <row r="53" spans="1:5" ht="15" customHeight="1" x14ac:dyDescent="0.2">
      <c r="A53" s="198"/>
      <c r="B53" s="402"/>
      <c r="C53" s="344"/>
      <c r="D53" s="375" t="str">
        <f t="shared" si="0"/>
        <v/>
      </c>
      <c r="E53" s="225" t="s">
        <v>83</v>
      </c>
    </row>
    <row r="54" spans="1:5" x14ac:dyDescent="0.2">
      <c r="A54" s="198"/>
      <c r="B54" s="402"/>
      <c r="C54" s="344"/>
      <c r="D54" s="375" t="str">
        <f t="shared" si="0"/>
        <v/>
      </c>
      <c r="E54" s="420" t="s">
        <v>91</v>
      </c>
    </row>
    <row r="55" spans="1:5" x14ac:dyDescent="0.2">
      <c r="A55" s="198"/>
      <c r="B55" s="402"/>
      <c r="C55" s="344"/>
      <c r="D55" s="375" t="str">
        <f t="shared" si="0"/>
        <v/>
      </c>
      <c r="E55" s="420"/>
    </row>
    <row r="56" spans="1:5" x14ac:dyDescent="0.2">
      <c r="A56" s="198"/>
      <c r="B56" s="402"/>
      <c r="C56" s="344"/>
      <c r="D56" s="375" t="str">
        <f t="shared" si="0"/>
        <v/>
      </c>
      <c r="E56" s="420"/>
    </row>
    <row r="57" spans="1:5" x14ac:dyDescent="0.2">
      <c r="A57" s="198"/>
      <c r="B57" s="402"/>
      <c r="C57" s="344"/>
      <c r="D57" s="375" t="str">
        <f t="shared" si="0"/>
        <v/>
      </c>
      <c r="E57" s="420"/>
    </row>
    <row r="58" spans="1:5" ht="15" customHeight="1" x14ac:dyDescent="0.2">
      <c r="A58" s="198"/>
      <c r="B58" s="402"/>
      <c r="C58" s="344"/>
      <c r="D58" s="375" t="str">
        <f t="shared" si="0"/>
        <v/>
      </c>
      <c r="E58" s="420"/>
    </row>
    <row r="59" spans="1:5" x14ac:dyDescent="0.2">
      <c r="A59" s="198"/>
      <c r="B59" s="402"/>
      <c r="C59" s="344"/>
      <c r="D59" s="375" t="str">
        <f t="shared" si="0"/>
        <v/>
      </c>
      <c r="E59" s="297"/>
    </row>
    <row r="60" spans="1:5" ht="15.75" thickBot="1" x14ac:dyDescent="0.25">
      <c r="A60" s="198"/>
      <c r="B60" s="403"/>
      <c r="C60" s="344"/>
      <c r="D60" s="375" t="str">
        <f t="shared" si="0"/>
        <v/>
      </c>
      <c r="E60" s="420" t="s">
        <v>92</v>
      </c>
    </row>
    <row r="61" spans="1:5" x14ac:dyDescent="0.2">
      <c r="A61" s="192" t="s">
        <v>68</v>
      </c>
      <c r="B61" s="191"/>
      <c r="C61" s="92" t="s">
        <v>118</v>
      </c>
      <c r="D61" s="373"/>
      <c r="E61" s="420"/>
    </row>
    <row r="62" spans="1:5" x14ac:dyDescent="0.2">
      <c r="A62" s="192" t="s">
        <v>68</v>
      </c>
      <c r="B62" s="191"/>
      <c r="C62" s="273" t="s">
        <v>53</v>
      </c>
      <c r="D62" s="374"/>
      <c r="E62" s="420"/>
    </row>
    <row r="63" spans="1:5" x14ac:dyDescent="0.2">
      <c r="A63" s="192" t="s">
        <v>68</v>
      </c>
      <c r="B63" s="191"/>
      <c r="C63" s="92" t="s">
        <v>119</v>
      </c>
      <c r="D63" s="373"/>
      <c r="E63" s="420"/>
    </row>
    <row r="64" spans="1:5" x14ac:dyDescent="0.2">
      <c r="A64" s="192" t="s">
        <v>68</v>
      </c>
      <c r="B64" s="191"/>
      <c r="C64" s="273" t="s">
        <v>117</v>
      </c>
      <c r="D64" s="374"/>
      <c r="E64" s="420"/>
    </row>
    <row r="65" spans="1:5" x14ac:dyDescent="0.2">
      <c r="A65" s="192" t="s">
        <v>68</v>
      </c>
      <c r="B65" s="191"/>
      <c r="C65" s="92" t="s">
        <v>120</v>
      </c>
      <c r="D65" s="373"/>
      <c r="E65" s="420"/>
    </row>
    <row r="66" spans="1:5" x14ac:dyDescent="0.2">
      <c r="A66" s="192" t="s">
        <v>68</v>
      </c>
      <c r="B66" s="191"/>
      <c r="C66" s="92" t="s">
        <v>5</v>
      </c>
      <c r="D66" s="373"/>
      <c r="E66" s="420"/>
    </row>
    <row r="67" spans="1:5" x14ac:dyDescent="0.2">
      <c r="C67" s="14"/>
      <c r="D67" s="361"/>
    </row>
  </sheetData>
  <mergeCells count="10">
    <mergeCell ref="A10:E10"/>
    <mergeCell ref="E60:E66"/>
    <mergeCell ref="E54:E58"/>
    <mergeCell ref="E48:E52"/>
    <mergeCell ref="E44:E46"/>
    <mergeCell ref="E14:E21"/>
    <mergeCell ref="E41:E42"/>
    <mergeCell ref="E36:E39"/>
    <mergeCell ref="E23:E25"/>
    <mergeCell ref="E27:E30"/>
  </mergeCells>
  <conditionalFormatting sqref="C40">
    <cfRule type="expression" dxfId="461" priority="5">
      <formula>$B40="H"</formula>
    </cfRule>
  </conditionalFormatting>
  <conditionalFormatting sqref="C41:C60">
    <cfRule type="expression" dxfId="460" priority="3">
      <formula>$B41="H"</formula>
    </cfRule>
  </conditionalFormatting>
  <conditionalFormatting sqref="D40">
    <cfRule type="expression" dxfId="459" priority="2">
      <formula>$D40=""</formula>
    </cfRule>
  </conditionalFormatting>
  <conditionalFormatting sqref="D41:D60">
    <cfRule type="expression" dxfId="458" priority="1">
      <formula>$D41=""</formula>
    </cfRule>
  </conditionalFormatting>
  <dataValidations count="1">
    <dataValidation type="list" showInputMessage="1" showErrorMessage="1" errorTitle="Must be H or A" promptTitle="Must choose H or A" prompt="You must choose whether this line item is a Header only or whether it is a regular Account for inputting expenses" sqref="B40:B60">
      <formula1>$N$12:$N$13</formula1>
    </dataValidation>
  </dataValidations>
  <hyperlinks>
    <hyperlink ref="E2" r:id="rId1" tooltip="Nonprofits Assistance Fun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9"/>
  <sheetViews>
    <sheetView zoomScaleNormal="100" workbookViewId="0">
      <pane ySplit="7" topLeftCell="A8" activePane="bottomLeft" state="frozen"/>
      <selection pane="bottomLeft" sqref="A1:L1"/>
    </sheetView>
  </sheetViews>
  <sheetFormatPr defaultRowHeight="15.75" customHeight="1" x14ac:dyDescent="0.2"/>
  <cols>
    <col min="1" max="1" width="28.5546875" style="18" customWidth="1"/>
    <col min="2" max="2" width="32.33203125" style="18" bestFit="1" customWidth="1"/>
    <col min="3" max="3" width="10.109375" style="18" bestFit="1" customWidth="1"/>
    <col min="4" max="7" width="10.77734375" style="18" customWidth="1"/>
    <col min="8" max="8" width="8.77734375" style="18" customWidth="1"/>
    <col min="9" max="12" width="11.77734375" style="18" customWidth="1"/>
    <col min="13" max="26" width="8.88671875" style="18"/>
    <col min="27" max="27" width="0" style="18" hidden="1" customWidth="1"/>
    <col min="28" max="16384" width="8.88671875" style="18"/>
  </cols>
  <sheetData>
    <row r="1" spans="1:27" ht="15.75" customHeight="1" x14ac:dyDescent="0.25">
      <c r="A1" s="421" t="str">
        <f>IF('Your Programs'!B15="","",'Your Programs'!B15)</f>
        <v/>
      </c>
      <c r="B1" s="421"/>
      <c r="C1" s="421"/>
      <c r="D1" s="421"/>
      <c r="E1" s="421"/>
      <c r="F1" s="421"/>
      <c r="G1" s="421"/>
      <c r="H1" s="421"/>
      <c r="I1" s="421"/>
      <c r="J1" s="421"/>
      <c r="K1" s="421"/>
      <c r="L1" s="422"/>
    </row>
    <row r="2" spans="1:27" ht="15.75" customHeight="1" x14ac:dyDescent="0.25">
      <c r="A2" s="183" t="s">
        <v>58</v>
      </c>
      <c r="B2" s="25"/>
      <c r="C2" s="21"/>
      <c r="D2" s="21"/>
      <c r="E2" s="21"/>
      <c r="F2" s="21"/>
      <c r="G2" s="21"/>
      <c r="H2" s="21"/>
      <c r="I2" s="21"/>
      <c r="J2" s="21"/>
      <c r="K2" s="21"/>
      <c r="L2" s="21"/>
    </row>
    <row r="3" spans="1:27" ht="15.75" customHeight="1" thickBot="1" x14ac:dyDescent="0.25">
      <c r="A3" s="19">
        <f>+'Your Programs'!$B$19</f>
        <v>0</v>
      </c>
      <c r="B3" s="19"/>
      <c r="C3" s="52"/>
      <c r="D3" s="52"/>
      <c r="E3" s="52"/>
      <c r="F3" s="21"/>
      <c r="G3" s="21"/>
      <c r="H3" s="21"/>
      <c r="I3" s="26"/>
      <c r="J3" s="26"/>
      <c r="K3" s="26"/>
      <c r="L3" s="26"/>
    </row>
    <row r="4" spans="1:27" ht="15.75" customHeight="1" x14ac:dyDescent="0.2">
      <c r="A4" s="225" t="s">
        <v>94</v>
      </c>
      <c r="B4" s="229"/>
      <c r="C4" s="21"/>
      <c r="D4" s="198"/>
      <c r="E4" s="199"/>
      <c r="F4" s="200" t="s">
        <v>61</v>
      </c>
      <c r="G4" s="346">
        <v>7.6499999999999999E-2</v>
      </c>
      <c r="H4" s="21"/>
      <c r="I4" s="57" t="s">
        <v>96</v>
      </c>
      <c r="J4" s="50"/>
      <c r="K4" s="31" t="s">
        <v>41</v>
      </c>
      <c r="L4" s="57" t="s">
        <v>41</v>
      </c>
      <c r="AA4" s="18" t="s">
        <v>31</v>
      </c>
    </row>
    <row r="5" spans="1:27" ht="15.75" customHeight="1" thickBot="1" x14ac:dyDescent="0.25">
      <c r="A5" s="340" t="s">
        <v>57</v>
      </c>
      <c r="B5" s="21"/>
      <c r="C5" s="21"/>
      <c r="D5" s="198"/>
      <c r="E5" s="198"/>
      <c r="F5" s="200" t="s">
        <v>69</v>
      </c>
      <c r="G5" s="380"/>
      <c r="H5" s="76" t="str">
        <f>IF(G5&gt;0,"","Yes or No?")</f>
        <v>Yes or No?</v>
      </c>
      <c r="I5" s="239" t="s">
        <v>42</v>
      </c>
      <c r="J5" s="53" t="s">
        <v>10</v>
      </c>
      <c r="K5" s="240" t="s">
        <v>42</v>
      </c>
      <c r="L5" s="239" t="s">
        <v>42</v>
      </c>
      <c r="AA5" s="18" t="s">
        <v>32</v>
      </c>
    </row>
    <row r="6" spans="1:27" ht="15.75" customHeight="1" thickBot="1" x14ac:dyDescent="0.25">
      <c r="A6" s="340" t="s">
        <v>76</v>
      </c>
      <c r="B6" s="193" t="s">
        <v>64</v>
      </c>
      <c r="C6" s="345"/>
      <c r="D6" s="198"/>
      <c r="E6" s="198"/>
      <c r="F6" s="200" t="s">
        <v>29</v>
      </c>
      <c r="G6" s="381"/>
      <c r="H6" s="21"/>
      <c r="I6" s="347" t="s">
        <v>40</v>
      </c>
      <c r="J6" s="15" t="s">
        <v>43</v>
      </c>
      <c r="K6" s="347" t="s">
        <v>39</v>
      </c>
      <c r="L6" s="347" t="s">
        <v>39</v>
      </c>
    </row>
    <row r="7" spans="1:27" ht="15.75" customHeight="1" thickBot="1" x14ac:dyDescent="0.25">
      <c r="A7" s="26"/>
      <c r="B7" s="233"/>
      <c r="C7" s="27"/>
      <c r="D7" s="201"/>
      <c r="E7" s="201"/>
      <c r="F7" s="202" t="s">
        <v>30</v>
      </c>
      <c r="G7" s="382"/>
      <c r="H7" s="203" t="s">
        <v>60</v>
      </c>
      <c r="I7" s="348"/>
      <c r="J7" s="348"/>
      <c r="K7" s="348"/>
      <c r="L7" s="348"/>
    </row>
    <row r="8" spans="1:27" ht="15.75" customHeight="1" x14ac:dyDescent="0.2">
      <c r="A8" s="225" t="s">
        <v>95</v>
      </c>
      <c r="B8" s="238"/>
      <c r="C8" s="40"/>
      <c r="D8" s="51"/>
      <c r="E8" s="51"/>
      <c r="F8" s="234"/>
      <c r="G8" s="235"/>
      <c r="H8" s="236"/>
      <c r="I8" s="237"/>
      <c r="J8" s="237"/>
      <c r="K8" s="232"/>
      <c r="L8" s="232"/>
    </row>
    <row r="9" spans="1:27" ht="15.75" customHeight="1" x14ac:dyDescent="0.2">
      <c r="A9" s="21"/>
      <c r="B9" s="186"/>
      <c r="C9" s="40"/>
      <c r="D9" s="51"/>
      <c r="E9" s="51"/>
      <c r="F9" s="234"/>
      <c r="G9" s="235"/>
      <c r="H9" s="236"/>
      <c r="I9" s="237"/>
      <c r="J9" s="237"/>
      <c r="K9" s="232"/>
      <c r="L9" s="232"/>
    </row>
    <row r="10" spans="1:27" ht="15.75" customHeight="1" x14ac:dyDescent="0.2">
      <c r="A10" s="196" t="s">
        <v>70</v>
      </c>
      <c r="B10" s="349"/>
      <c r="C10" s="21"/>
      <c r="D10" s="40"/>
      <c r="E10" s="40"/>
      <c r="F10" s="21"/>
      <c r="G10" s="21"/>
      <c r="H10" s="21"/>
      <c r="I10" s="21"/>
      <c r="J10" s="21"/>
      <c r="K10" s="21"/>
      <c r="L10" s="21"/>
    </row>
    <row r="11" spans="1:27" ht="15.75" customHeight="1" x14ac:dyDescent="0.2">
      <c r="A11" s="21"/>
      <c r="B11" s="193" t="s">
        <v>71</v>
      </c>
      <c r="C11" s="376"/>
      <c r="D11" s="54"/>
      <c r="E11" s="54"/>
      <c r="F11" s="51"/>
      <c r="G11" s="21"/>
      <c r="H11" s="21"/>
      <c r="I11" s="21"/>
      <c r="J11" s="21"/>
      <c r="K11" s="21"/>
      <c r="L11" s="21"/>
    </row>
    <row r="12" spans="1:27" ht="15.75" customHeight="1" x14ac:dyDescent="0.2">
      <c r="A12" s="225" t="s">
        <v>83</v>
      </c>
      <c r="B12" s="204" t="s">
        <v>72</v>
      </c>
      <c r="C12" s="377"/>
      <c r="D12" s="55"/>
      <c r="E12" s="55"/>
      <c r="F12" s="24"/>
      <c r="G12" s="24"/>
      <c r="H12" s="21"/>
      <c r="I12" s="51"/>
      <c r="J12" s="24"/>
      <c r="K12" s="24"/>
      <c r="L12" s="24"/>
    </row>
    <row r="13" spans="1:27" ht="15.75" customHeight="1" thickBot="1" x14ac:dyDescent="0.25">
      <c r="A13" s="423" t="s">
        <v>93</v>
      </c>
      <c r="B13" s="21"/>
      <c r="C13" s="27" t="s">
        <v>8</v>
      </c>
      <c r="D13" s="53" t="s">
        <v>7</v>
      </c>
      <c r="E13" s="56" t="s">
        <v>22</v>
      </c>
      <c r="F13" s="56" t="s">
        <v>23</v>
      </c>
      <c r="G13" s="53" t="s">
        <v>24</v>
      </c>
      <c r="H13" s="21"/>
      <c r="I13" s="56" t="str">
        <f>+I$6</f>
        <v>Name of Tax</v>
      </c>
      <c r="J13" s="53" t="str">
        <f>+J$5</f>
        <v>Retirement</v>
      </c>
      <c r="K13" s="53" t="str">
        <f>+K$6</f>
        <v>Name of Benefit</v>
      </c>
      <c r="L13" s="53" t="str">
        <f>+L$6</f>
        <v>Name of Benefit</v>
      </c>
    </row>
    <row r="14" spans="1:27" ht="15.75" customHeight="1" x14ac:dyDescent="0.2">
      <c r="A14" s="423"/>
      <c r="B14" s="57" t="str">
        <f>IF('Your Programs'!B24=0,"",'Your Programs'!B24)</f>
        <v/>
      </c>
      <c r="C14" s="378"/>
      <c r="D14" s="58">
        <f t="shared" ref="D14:D24" si="0">IFERROR(+C14*C$12,0)</f>
        <v>0</v>
      </c>
      <c r="E14" s="58">
        <f t="shared" ref="E14:E24" si="1">IFERROR(+$C14*$C$11,0)</f>
        <v>0</v>
      </c>
      <c r="F14" s="58">
        <f t="shared" ref="F14:F24" si="2">IFERROR(+E14*$G$4,0)</f>
        <v>0</v>
      </c>
      <c r="G14" s="58">
        <f t="shared" ref="G14:G24" si="3">IFERROR(IF($G$5="Yes",IF(C$11&gt;$G$7,$G$7*$G$6,C$11*$G$6)*C14,0),0)</f>
        <v>0</v>
      </c>
      <c r="H14" s="21"/>
      <c r="I14" s="58">
        <f t="shared" ref="I14:I24" si="4">IFERROR(I$7*C$11*C14,0)</f>
        <v>0</v>
      </c>
      <c r="J14" s="58">
        <f t="shared" ref="J14:J24" si="5">IFERROR(J$7*C$11*C14,0)</f>
        <v>0</v>
      </c>
      <c r="K14" s="58">
        <f t="shared" ref="K14:K24" si="6">IFERROR(K$7*C$11*C14,0)</f>
        <v>0</v>
      </c>
      <c r="L14" s="58">
        <f t="shared" ref="L14:L24" si="7">IFERROR(L$7*C$11*C14,0)</f>
        <v>0</v>
      </c>
    </row>
    <row r="15" spans="1:27" ht="15.75" customHeight="1" x14ac:dyDescent="0.2">
      <c r="A15" s="423"/>
      <c r="B15" s="59" t="str">
        <f>IF('Your Programs'!B25=0,"",'Your Programs'!B25)</f>
        <v/>
      </c>
      <c r="C15" s="378"/>
      <c r="D15" s="58">
        <f t="shared" si="0"/>
        <v>0</v>
      </c>
      <c r="E15" s="58">
        <f t="shared" si="1"/>
        <v>0</v>
      </c>
      <c r="F15" s="58">
        <f t="shared" si="2"/>
        <v>0</v>
      </c>
      <c r="G15" s="58">
        <f t="shared" si="3"/>
        <v>0</v>
      </c>
      <c r="H15" s="21"/>
      <c r="I15" s="58">
        <f t="shared" si="4"/>
        <v>0</v>
      </c>
      <c r="J15" s="58">
        <f t="shared" si="5"/>
        <v>0</v>
      </c>
      <c r="K15" s="58">
        <f t="shared" si="6"/>
        <v>0</v>
      </c>
      <c r="L15" s="58">
        <f t="shared" si="7"/>
        <v>0</v>
      </c>
    </row>
    <row r="16" spans="1:27" ht="15.75" customHeight="1" x14ac:dyDescent="0.2">
      <c r="A16" s="423"/>
      <c r="B16" s="59" t="str">
        <f>IF('Your Programs'!B26=0,"",'Your Programs'!B26)</f>
        <v/>
      </c>
      <c r="C16" s="378"/>
      <c r="D16" s="58">
        <f t="shared" si="0"/>
        <v>0</v>
      </c>
      <c r="E16" s="58">
        <f t="shared" si="1"/>
        <v>0</v>
      </c>
      <c r="F16" s="58">
        <f t="shared" si="2"/>
        <v>0</v>
      </c>
      <c r="G16" s="58">
        <f t="shared" si="3"/>
        <v>0</v>
      </c>
      <c r="H16" s="21"/>
      <c r="I16" s="58">
        <f t="shared" si="4"/>
        <v>0</v>
      </c>
      <c r="J16" s="58">
        <f t="shared" si="5"/>
        <v>0</v>
      </c>
      <c r="K16" s="58">
        <f t="shared" si="6"/>
        <v>0</v>
      </c>
      <c r="L16" s="58">
        <f t="shared" si="7"/>
        <v>0</v>
      </c>
    </row>
    <row r="17" spans="1:12" ht="15.75" customHeight="1" x14ac:dyDescent="0.2">
      <c r="A17" s="423"/>
      <c r="B17" s="59" t="str">
        <f>IF('Your Programs'!B27=0,"",'Your Programs'!B27)</f>
        <v/>
      </c>
      <c r="C17" s="378"/>
      <c r="D17" s="58">
        <f t="shared" si="0"/>
        <v>0</v>
      </c>
      <c r="E17" s="58">
        <f t="shared" si="1"/>
        <v>0</v>
      </c>
      <c r="F17" s="58">
        <f t="shared" si="2"/>
        <v>0</v>
      </c>
      <c r="G17" s="58">
        <f t="shared" si="3"/>
        <v>0</v>
      </c>
      <c r="H17" s="21"/>
      <c r="I17" s="58">
        <f t="shared" si="4"/>
        <v>0</v>
      </c>
      <c r="J17" s="58">
        <f t="shared" si="5"/>
        <v>0</v>
      </c>
      <c r="K17" s="58">
        <f t="shared" si="6"/>
        <v>0</v>
      </c>
      <c r="L17" s="58">
        <f t="shared" si="7"/>
        <v>0</v>
      </c>
    </row>
    <row r="18" spans="1:12" ht="15.75" customHeight="1" x14ac:dyDescent="0.2">
      <c r="A18" s="423"/>
      <c r="B18" s="59" t="str">
        <f>IF('Your Programs'!B28=0,"",'Your Programs'!B28)</f>
        <v/>
      </c>
      <c r="C18" s="378"/>
      <c r="D18" s="58">
        <f t="shared" si="0"/>
        <v>0</v>
      </c>
      <c r="E18" s="58">
        <f t="shared" si="1"/>
        <v>0</v>
      </c>
      <c r="F18" s="58">
        <f t="shared" si="2"/>
        <v>0</v>
      </c>
      <c r="G18" s="58">
        <f t="shared" si="3"/>
        <v>0</v>
      </c>
      <c r="H18" s="21"/>
      <c r="I18" s="58">
        <f t="shared" si="4"/>
        <v>0</v>
      </c>
      <c r="J18" s="58">
        <f t="shared" si="5"/>
        <v>0</v>
      </c>
      <c r="K18" s="58">
        <f t="shared" si="6"/>
        <v>0</v>
      </c>
      <c r="L18" s="58">
        <f t="shared" si="7"/>
        <v>0</v>
      </c>
    </row>
    <row r="19" spans="1:12" ht="15.75" customHeight="1" x14ac:dyDescent="0.2">
      <c r="A19" s="423"/>
      <c r="B19" s="59" t="str">
        <f>IF('Your Programs'!B29=0,"",'Your Programs'!B29)</f>
        <v/>
      </c>
      <c r="C19" s="378"/>
      <c r="D19" s="58">
        <f t="shared" si="0"/>
        <v>0</v>
      </c>
      <c r="E19" s="58">
        <f t="shared" si="1"/>
        <v>0</v>
      </c>
      <c r="F19" s="58">
        <f t="shared" si="2"/>
        <v>0</v>
      </c>
      <c r="G19" s="58">
        <f t="shared" si="3"/>
        <v>0</v>
      </c>
      <c r="H19" s="21"/>
      <c r="I19" s="58">
        <f t="shared" si="4"/>
        <v>0</v>
      </c>
      <c r="J19" s="58">
        <f t="shared" si="5"/>
        <v>0</v>
      </c>
      <c r="K19" s="58">
        <f t="shared" si="6"/>
        <v>0</v>
      </c>
      <c r="L19" s="58">
        <f t="shared" si="7"/>
        <v>0</v>
      </c>
    </row>
    <row r="20" spans="1:12" ht="15.75" customHeight="1" x14ac:dyDescent="0.2">
      <c r="A20" s="230"/>
      <c r="B20" s="59" t="str">
        <f>IF('Your Programs'!B30=0,"",'Your Programs'!B30)</f>
        <v/>
      </c>
      <c r="C20" s="378"/>
      <c r="D20" s="58">
        <f t="shared" si="0"/>
        <v>0</v>
      </c>
      <c r="E20" s="58">
        <f t="shared" si="1"/>
        <v>0</v>
      </c>
      <c r="F20" s="58">
        <f t="shared" si="2"/>
        <v>0</v>
      </c>
      <c r="G20" s="58">
        <f t="shared" si="3"/>
        <v>0</v>
      </c>
      <c r="H20" s="21"/>
      <c r="I20" s="58">
        <f t="shared" si="4"/>
        <v>0</v>
      </c>
      <c r="J20" s="58">
        <f t="shared" si="5"/>
        <v>0</v>
      </c>
      <c r="K20" s="58">
        <f t="shared" si="6"/>
        <v>0</v>
      </c>
      <c r="L20" s="58">
        <f t="shared" si="7"/>
        <v>0</v>
      </c>
    </row>
    <row r="21" spans="1:12" ht="15.75" customHeight="1" x14ac:dyDescent="0.2">
      <c r="A21" s="230"/>
      <c r="B21" s="59" t="str">
        <f>IF('Your Programs'!B31=0,"",'Your Programs'!B31)</f>
        <v/>
      </c>
      <c r="C21" s="378"/>
      <c r="D21" s="58">
        <f t="shared" si="0"/>
        <v>0</v>
      </c>
      <c r="E21" s="58">
        <f t="shared" si="1"/>
        <v>0</v>
      </c>
      <c r="F21" s="58">
        <f t="shared" si="2"/>
        <v>0</v>
      </c>
      <c r="G21" s="58">
        <f t="shared" si="3"/>
        <v>0</v>
      </c>
      <c r="H21" s="21"/>
      <c r="I21" s="58">
        <f t="shared" si="4"/>
        <v>0</v>
      </c>
      <c r="J21" s="58">
        <f t="shared" si="5"/>
        <v>0</v>
      </c>
      <c r="K21" s="58">
        <f t="shared" si="6"/>
        <v>0</v>
      </c>
      <c r="L21" s="58">
        <f t="shared" si="7"/>
        <v>0</v>
      </c>
    </row>
    <row r="22" spans="1:12" ht="15.75" customHeight="1" x14ac:dyDescent="0.2">
      <c r="A22" s="21"/>
      <c r="B22" s="59" t="str">
        <f>IF('Your Programs'!B32=0,"",'Your Programs'!B32)</f>
        <v/>
      </c>
      <c r="C22" s="378"/>
      <c r="D22" s="58">
        <f t="shared" si="0"/>
        <v>0</v>
      </c>
      <c r="E22" s="58">
        <f t="shared" si="1"/>
        <v>0</v>
      </c>
      <c r="F22" s="58">
        <f t="shared" si="2"/>
        <v>0</v>
      </c>
      <c r="G22" s="58">
        <f t="shared" si="3"/>
        <v>0</v>
      </c>
      <c r="H22" s="21"/>
      <c r="I22" s="58">
        <f t="shared" si="4"/>
        <v>0</v>
      </c>
      <c r="J22" s="58">
        <f t="shared" si="5"/>
        <v>0</v>
      </c>
      <c r="K22" s="58">
        <f t="shared" si="6"/>
        <v>0</v>
      </c>
      <c r="L22" s="58">
        <f t="shared" si="7"/>
        <v>0</v>
      </c>
    </row>
    <row r="23" spans="1:12" ht="15.75" customHeight="1" x14ac:dyDescent="0.2">
      <c r="A23" s="21"/>
      <c r="B23" s="59" t="str">
        <f>IF('Your Programs'!B33=0,"",'Your Programs'!B33)</f>
        <v>Management and General (Admin)</v>
      </c>
      <c r="C23" s="379"/>
      <c r="D23" s="58">
        <f t="shared" si="0"/>
        <v>0</v>
      </c>
      <c r="E23" s="58">
        <f t="shared" si="1"/>
        <v>0</v>
      </c>
      <c r="F23" s="58">
        <f t="shared" si="2"/>
        <v>0</v>
      </c>
      <c r="G23" s="58">
        <f t="shared" si="3"/>
        <v>0</v>
      </c>
      <c r="H23" s="21"/>
      <c r="I23" s="58">
        <f t="shared" si="4"/>
        <v>0</v>
      </c>
      <c r="J23" s="58">
        <f t="shared" si="5"/>
        <v>0</v>
      </c>
      <c r="K23" s="58">
        <f t="shared" si="6"/>
        <v>0</v>
      </c>
      <c r="L23" s="58">
        <f t="shared" si="7"/>
        <v>0</v>
      </c>
    </row>
    <row r="24" spans="1:12" ht="15.75" customHeight="1" x14ac:dyDescent="0.2">
      <c r="A24" s="21"/>
      <c r="B24" s="59" t="str">
        <f>IF('Your Programs'!B34=0,"",'Your Programs'!B34)</f>
        <v>Fundraising</v>
      </c>
      <c r="C24" s="378"/>
      <c r="D24" s="58">
        <f t="shared" si="0"/>
        <v>0</v>
      </c>
      <c r="E24" s="58">
        <f t="shared" si="1"/>
        <v>0</v>
      </c>
      <c r="F24" s="58">
        <f t="shared" si="2"/>
        <v>0</v>
      </c>
      <c r="G24" s="58">
        <f t="shared" si="3"/>
        <v>0</v>
      </c>
      <c r="H24" s="21"/>
      <c r="I24" s="58">
        <f t="shared" si="4"/>
        <v>0</v>
      </c>
      <c r="J24" s="58">
        <f t="shared" si="5"/>
        <v>0</v>
      </c>
      <c r="K24" s="58">
        <f t="shared" si="6"/>
        <v>0</v>
      </c>
      <c r="L24" s="58">
        <f t="shared" si="7"/>
        <v>0</v>
      </c>
    </row>
    <row r="25" spans="1:12" ht="15.75" customHeight="1" x14ac:dyDescent="0.2">
      <c r="A25" s="21"/>
      <c r="B25" s="47" t="s">
        <v>0</v>
      </c>
      <c r="C25" s="60">
        <f>IF(C12=0,0,SUM(C14:C24))</f>
        <v>0</v>
      </c>
      <c r="D25" s="61">
        <f>SUM(D14:D24)</f>
        <v>0</v>
      </c>
      <c r="E25" s="62">
        <f>SUM(E14:E24)</f>
        <v>0</v>
      </c>
      <c r="F25" s="62">
        <f>SUM(F14:F24)</f>
        <v>0</v>
      </c>
      <c r="G25" s="63">
        <f>SUM(G14:G24)</f>
        <v>0</v>
      </c>
      <c r="H25" s="21"/>
      <c r="I25" s="62">
        <f>SUM(I14:I24)</f>
        <v>0</v>
      </c>
      <c r="J25" s="62">
        <f>SUM(J14:J24)</f>
        <v>0</v>
      </c>
      <c r="K25" s="62">
        <f>SUM(K14:K24)</f>
        <v>0</v>
      </c>
      <c r="L25" s="62">
        <f>SUM(L14:L24)</f>
        <v>0</v>
      </c>
    </row>
    <row r="26" spans="1:12" ht="15.75" customHeight="1" x14ac:dyDescent="0.2">
      <c r="A26" s="21"/>
      <c r="B26" s="21"/>
      <c r="C26" s="231" t="str">
        <f>IF(C12=0,"",IF(SUM(C14:C24)=100%,"","Must be 100%"))</f>
        <v/>
      </c>
      <c r="D26" s="21"/>
      <c r="E26" s="21"/>
      <c r="F26" s="21"/>
      <c r="G26" s="21"/>
      <c r="H26" s="21"/>
      <c r="I26" s="21"/>
      <c r="J26" s="21"/>
      <c r="K26" s="21"/>
      <c r="L26" s="21"/>
    </row>
    <row r="27" spans="1:12" ht="15.75" customHeight="1" x14ac:dyDescent="0.2">
      <c r="A27" s="196" t="s">
        <v>70</v>
      </c>
      <c r="B27" s="349"/>
      <c r="C27" s="64"/>
      <c r="D27" s="65"/>
      <c r="E27" s="66"/>
      <c r="F27" s="51"/>
      <c r="G27" s="21"/>
      <c r="H27" s="21"/>
      <c r="I27" s="21"/>
      <c r="J27" s="21"/>
      <c r="K27" s="21"/>
      <c r="L27" s="21"/>
    </row>
    <row r="28" spans="1:12" ht="15.75" customHeight="1" x14ac:dyDescent="0.2">
      <c r="A28" s="21"/>
      <c r="B28" s="193" t="s">
        <v>71</v>
      </c>
      <c r="C28" s="376"/>
      <c r="D28" s="54"/>
      <c r="E28" s="54"/>
      <c r="F28" s="51"/>
      <c r="G28" s="21"/>
      <c r="H28" s="21"/>
      <c r="I28" s="21"/>
      <c r="J28" s="21"/>
      <c r="K28" s="21"/>
      <c r="L28" s="21"/>
    </row>
    <row r="29" spans="1:12" ht="15.75" customHeight="1" x14ac:dyDescent="0.2">
      <c r="A29" s="21"/>
      <c r="B29" s="204" t="s">
        <v>72</v>
      </c>
      <c r="C29" s="377"/>
      <c r="D29" s="55"/>
      <c r="E29" s="55"/>
      <c r="F29" s="24"/>
      <c r="G29" s="24"/>
      <c r="H29" s="21"/>
      <c r="I29" s="51"/>
      <c r="J29" s="24"/>
      <c r="K29" s="24"/>
      <c r="L29" s="24"/>
    </row>
    <row r="30" spans="1:12" ht="15.75" customHeight="1" thickBot="1" x14ac:dyDescent="0.25">
      <c r="A30" s="21"/>
      <c r="B30" s="21"/>
      <c r="C30" s="27" t="s">
        <v>8</v>
      </c>
      <c r="D30" s="53" t="s">
        <v>7</v>
      </c>
      <c r="E30" s="56" t="s">
        <v>22</v>
      </c>
      <c r="F30" s="56" t="s">
        <v>23</v>
      </c>
      <c r="G30" s="53" t="s">
        <v>24</v>
      </c>
      <c r="H30" s="21"/>
      <c r="I30" s="56" t="str">
        <f>+I$6</f>
        <v>Name of Tax</v>
      </c>
      <c r="J30" s="53" t="str">
        <f>+J$5</f>
        <v>Retirement</v>
      </c>
      <c r="K30" s="53" t="str">
        <f>+K$6</f>
        <v>Name of Benefit</v>
      </c>
      <c r="L30" s="53" t="str">
        <f>+L$6</f>
        <v>Name of Benefit</v>
      </c>
    </row>
    <row r="31" spans="1:12" ht="15.75" customHeight="1" x14ac:dyDescent="0.2">
      <c r="A31" s="21"/>
      <c r="B31" s="57" t="str">
        <f t="shared" ref="B31:B41" si="8">B14</f>
        <v/>
      </c>
      <c r="C31" s="378"/>
      <c r="D31" s="58">
        <f>IFERROR(+C31*C$29,0)</f>
        <v>0</v>
      </c>
      <c r="E31" s="58">
        <f>IFERROR(+$C31*$C$28,0)</f>
        <v>0</v>
      </c>
      <c r="F31" s="58">
        <f t="shared" ref="F31:F41" si="9">IFERROR(+E31*$G$4,0)</f>
        <v>0</v>
      </c>
      <c r="G31" s="58">
        <f t="shared" ref="G31:G41" si="10">IFERROR(IF($G$5="Yes",IF(C$28&gt;$G$7,$G$7*$G$6,C$28*$G$6)*C31,0),0)</f>
        <v>0</v>
      </c>
      <c r="H31" s="21"/>
      <c r="I31" s="58">
        <f t="shared" ref="I31:I41" si="11">IFERROR(I$7*C$28*C31,0)</f>
        <v>0</v>
      </c>
      <c r="J31" s="58">
        <f t="shared" ref="J31:J41" si="12">IFERROR(J$7*C$28*C31,0)</f>
        <v>0</v>
      </c>
      <c r="K31" s="58">
        <f t="shared" ref="K31:K41" si="13">IFERROR(K$7*C$28*C31,0)</f>
        <v>0</v>
      </c>
      <c r="L31" s="58">
        <f t="shared" ref="L31:L41" si="14">IFERROR(L$7*C$28*C31,0)</f>
        <v>0</v>
      </c>
    </row>
    <row r="32" spans="1:12" ht="15.75" customHeight="1" x14ac:dyDescent="0.2">
      <c r="A32" s="21"/>
      <c r="B32" s="59" t="str">
        <f t="shared" si="8"/>
        <v/>
      </c>
      <c r="C32" s="378"/>
      <c r="D32" s="58">
        <f t="shared" ref="D32:D41" si="15">IFERROR(+C32*C$29,0)</f>
        <v>0</v>
      </c>
      <c r="E32" s="58">
        <f t="shared" ref="E32:E41" si="16">IFERROR(+$C32*$C$28,0)</f>
        <v>0</v>
      </c>
      <c r="F32" s="58">
        <f t="shared" si="9"/>
        <v>0</v>
      </c>
      <c r="G32" s="58">
        <f t="shared" si="10"/>
        <v>0</v>
      </c>
      <c r="H32" s="21"/>
      <c r="I32" s="58">
        <f t="shared" si="11"/>
        <v>0</v>
      </c>
      <c r="J32" s="58">
        <f t="shared" si="12"/>
        <v>0</v>
      </c>
      <c r="K32" s="58">
        <f t="shared" si="13"/>
        <v>0</v>
      </c>
      <c r="L32" s="58">
        <f t="shared" si="14"/>
        <v>0</v>
      </c>
    </row>
    <row r="33" spans="1:12" ht="15.75" customHeight="1" x14ac:dyDescent="0.2">
      <c r="A33" s="21"/>
      <c r="B33" s="59" t="str">
        <f t="shared" si="8"/>
        <v/>
      </c>
      <c r="C33" s="378"/>
      <c r="D33" s="58">
        <f t="shared" si="15"/>
        <v>0</v>
      </c>
      <c r="E33" s="58">
        <f t="shared" si="16"/>
        <v>0</v>
      </c>
      <c r="F33" s="58">
        <f t="shared" si="9"/>
        <v>0</v>
      </c>
      <c r="G33" s="58">
        <f t="shared" si="10"/>
        <v>0</v>
      </c>
      <c r="H33" s="21"/>
      <c r="I33" s="58">
        <f t="shared" si="11"/>
        <v>0</v>
      </c>
      <c r="J33" s="58">
        <f t="shared" si="12"/>
        <v>0</v>
      </c>
      <c r="K33" s="58">
        <f t="shared" si="13"/>
        <v>0</v>
      </c>
      <c r="L33" s="58">
        <f t="shared" si="14"/>
        <v>0</v>
      </c>
    </row>
    <row r="34" spans="1:12" ht="15.75" customHeight="1" x14ac:dyDescent="0.2">
      <c r="A34" s="21"/>
      <c r="B34" s="59" t="str">
        <f t="shared" si="8"/>
        <v/>
      </c>
      <c r="C34" s="378"/>
      <c r="D34" s="58">
        <f t="shared" si="15"/>
        <v>0</v>
      </c>
      <c r="E34" s="58">
        <f t="shared" si="16"/>
        <v>0</v>
      </c>
      <c r="F34" s="58">
        <f t="shared" si="9"/>
        <v>0</v>
      </c>
      <c r="G34" s="58">
        <f t="shared" si="10"/>
        <v>0</v>
      </c>
      <c r="H34" s="21"/>
      <c r="I34" s="58">
        <f t="shared" si="11"/>
        <v>0</v>
      </c>
      <c r="J34" s="58">
        <f t="shared" si="12"/>
        <v>0</v>
      </c>
      <c r="K34" s="58">
        <f t="shared" si="13"/>
        <v>0</v>
      </c>
      <c r="L34" s="58">
        <f t="shared" si="14"/>
        <v>0</v>
      </c>
    </row>
    <row r="35" spans="1:12" ht="15.75" customHeight="1" x14ac:dyDescent="0.2">
      <c r="A35" s="21"/>
      <c r="B35" s="59" t="str">
        <f t="shared" si="8"/>
        <v/>
      </c>
      <c r="C35" s="378"/>
      <c r="D35" s="58">
        <f t="shared" si="15"/>
        <v>0</v>
      </c>
      <c r="E35" s="58">
        <f t="shared" si="16"/>
        <v>0</v>
      </c>
      <c r="F35" s="58">
        <f t="shared" si="9"/>
        <v>0</v>
      </c>
      <c r="G35" s="58">
        <f t="shared" si="10"/>
        <v>0</v>
      </c>
      <c r="H35" s="21"/>
      <c r="I35" s="58">
        <f t="shared" si="11"/>
        <v>0</v>
      </c>
      <c r="J35" s="58">
        <f t="shared" si="12"/>
        <v>0</v>
      </c>
      <c r="K35" s="58">
        <f t="shared" si="13"/>
        <v>0</v>
      </c>
      <c r="L35" s="58">
        <f t="shared" si="14"/>
        <v>0</v>
      </c>
    </row>
    <row r="36" spans="1:12" ht="15.75" customHeight="1" x14ac:dyDescent="0.2">
      <c r="A36" s="21"/>
      <c r="B36" s="59" t="str">
        <f t="shared" si="8"/>
        <v/>
      </c>
      <c r="C36" s="378"/>
      <c r="D36" s="58">
        <f t="shared" si="15"/>
        <v>0</v>
      </c>
      <c r="E36" s="58">
        <f t="shared" si="16"/>
        <v>0</v>
      </c>
      <c r="F36" s="58">
        <f t="shared" si="9"/>
        <v>0</v>
      </c>
      <c r="G36" s="58">
        <f t="shared" si="10"/>
        <v>0</v>
      </c>
      <c r="H36" s="21"/>
      <c r="I36" s="58">
        <f t="shared" si="11"/>
        <v>0</v>
      </c>
      <c r="J36" s="58">
        <f t="shared" si="12"/>
        <v>0</v>
      </c>
      <c r="K36" s="58">
        <f t="shared" si="13"/>
        <v>0</v>
      </c>
      <c r="L36" s="58">
        <f t="shared" si="14"/>
        <v>0</v>
      </c>
    </row>
    <row r="37" spans="1:12" ht="15.75" customHeight="1" x14ac:dyDescent="0.2">
      <c r="A37" s="21"/>
      <c r="B37" s="59" t="str">
        <f t="shared" si="8"/>
        <v/>
      </c>
      <c r="C37" s="378"/>
      <c r="D37" s="58">
        <f t="shared" si="15"/>
        <v>0</v>
      </c>
      <c r="E37" s="58">
        <f t="shared" si="16"/>
        <v>0</v>
      </c>
      <c r="F37" s="58">
        <f t="shared" si="9"/>
        <v>0</v>
      </c>
      <c r="G37" s="58">
        <f t="shared" si="10"/>
        <v>0</v>
      </c>
      <c r="H37" s="21"/>
      <c r="I37" s="58">
        <f t="shared" si="11"/>
        <v>0</v>
      </c>
      <c r="J37" s="58">
        <f t="shared" si="12"/>
        <v>0</v>
      </c>
      <c r="K37" s="58">
        <f t="shared" si="13"/>
        <v>0</v>
      </c>
      <c r="L37" s="58">
        <f t="shared" si="14"/>
        <v>0</v>
      </c>
    </row>
    <row r="38" spans="1:12" ht="15.75" customHeight="1" x14ac:dyDescent="0.2">
      <c r="A38" s="21"/>
      <c r="B38" s="59" t="str">
        <f t="shared" si="8"/>
        <v/>
      </c>
      <c r="C38" s="378"/>
      <c r="D38" s="58">
        <f t="shared" si="15"/>
        <v>0</v>
      </c>
      <c r="E38" s="58">
        <f t="shared" si="16"/>
        <v>0</v>
      </c>
      <c r="F38" s="58">
        <f t="shared" si="9"/>
        <v>0</v>
      </c>
      <c r="G38" s="58">
        <f t="shared" si="10"/>
        <v>0</v>
      </c>
      <c r="H38" s="21"/>
      <c r="I38" s="58">
        <f t="shared" si="11"/>
        <v>0</v>
      </c>
      <c r="J38" s="58">
        <f t="shared" si="12"/>
        <v>0</v>
      </c>
      <c r="K38" s="58">
        <f t="shared" si="13"/>
        <v>0</v>
      </c>
      <c r="L38" s="58">
        <f t="shared" si="14"/>
        <v>0</v>
      </c>
    </row>
    <row r="39" spans="1:12" ht="15.75" customHeight="1" x14ac:dyDescent="0.2">
      <c r="A39" s="21"/>
      <c r="B39" s="59" t="str">
        <f t="shared" si="8"/>
        <v/>
      </c>
      <c r="C39" s="378"/>
      <c r="D39" s="58">
        <f t="shared" si="15"/>
        <v>0</v>
      </c>
      <c r="E39" s="58">
        <f t="shared" si="16"/>
        <v>0</v>
      </c>
      <c r="F39" s="58">
        <f t="shared" si="9"/>
        <v>0</v>
      </c>
      <c r="G39" s="58">
        <f t="shared" si="10"/>
        <v>0</v>
      </c>
      <c r="H39" s="21"/>
      <c r="I39" s="58">
        <f t="shared" si="11"/>
        <v>0</v>
      </c>
      <c r="J39" s="58">
        <f t="shared" si="12"/>
        <v>0</v>
      </c>
      <c r="K39" s="58">
        <f t="shared" si="13"/>
        <v>0</v>
      </c>
      <c r="L39" s="58">
        <f t="shared" si="14"/>
        <v>0</v>
      </c>
    </row>
    <row r="40" spans="1:12" ht="15.75" customHeight="1" x14ac:dyDescent="0.2">
      <c r="A40" s="21"/>
      <c r="B40" s="59" t="str">
        <f t="shared" si="8"/>
        <v>Management and General (Admin)</v>
      </c>
      <c r="C40" s="379"/>
      <c r="D40" s="58">
        <f t="shared" si="15"/>
        <v>0</v>
      </c>
      <c r="E40" s="58">
        <f t="shared" si="16"/>
        <v>0</v>
      </c>
      <c r="F40" s="58">
        <f t="shared" si="9"/>
        <v>0</v>
      </c>
      <c r="G40" s="58">
        <f t="shared" si="10"/>
        <v>0</v>
      </c>
      <c r="H40" s="21"/>
      <c r="I40" s="58">
        <f t="shared" si="11"/>
        <v>0</v>
      </c>
      <c r="J40" s="58">
        <f t="shared" si="12"/>
        <v>0</v>
      </c>
      <c r="K40" s="58">
        <f t="shared" si="13"/>
        <v>0</v>
      </c>
      <c r="L40" s="58">
        <f t="shared" si="14"/>
        <v>0</v>
      </c>
    </row>
    <row r="41" spans="1:12" ht="15.75" customHeight="1" x14ac:dyDescent="0.2">
      <c r="A41" s="21"/>
      <c r="B41" s="59" t="str">
        <f t="shared" si="8"/>
        <v>Fundraising</v>
      </c>
      <c r="C41" s="378"/>
      <c r="D41" s="58">
        <f t="shared" si="15"/>
        <v>0</v>
      </c>
      <c r="E41" s="58">
        <f t="shared" si="16"/>
        <v>0</v>
      </c>
      <c r="F41" s="58">
        <f t="shared" si="9"/>
        <v>0</v>
      </c>
      <c r="G41" s="58">
        <f t="shared" si="10"/>
        <v>0</v>
      </c>
      <c r="H41" s="21"/>
      <c r="I41" s="58">
        <f t="shared" si="11"/>
        <v>0</v>
      </c>
      <c r="J41" s="58">
        <f t="shared" si="12"/>
        <v>0</v>
      </c>
      <c r="K41" s="58">
        <f t="shared" si="13"/>
        <v>0</v>
      </c>
      <c r="L41" s="58">
        <f t="shared" si="14"/>
        <v>0</v>
      </c>
    </row>
    <row r="42" spans="1:12" ht="15.75" customHeight="1" x14ac:dyDescent="0.2">
      <c r="A42" s="21"/>
      <c r="B42" s="47" t="s">
        <v>0</v>
      </c>
      <c r="C42" s="60">
        <f>IF(C29=0,0,SUM(C31:C41))</f>
        <v>0</v>
      </c>
      <c r="D42" s="61">
        <f>SUM(D31:D41)</f>
        <v>0</v>
      </c>
      <c r="E42" s="62">
        <f>SUM(E31:E41)</f>
        <v>0</v>
      </c>
      <c r="F42" s="62">
        <f>SUM(F31:F41)</f>
        <v>0</v>
      </c>
      <c r="G42" s="63">
        <f>SUM(G31:G41)</f>
        <v>0</v>
      </c>
      <c r="H42" s="21"/>
      <c r="I42" s="62">
        <f>SUM(I31:I41)</f>
        <v>0</v>
      </c>
      <c r="J42" s="62">
        <f>SUM(J31:J41)</f>
        <v>0</v>
      </c>
      <c r="K42" s="62">
        <f>SUM(K31:K41)</f>
        <v>0</v>
      </c>
      <c r="L42" s="62">
        <f>SUM(L31:L41)</f>
        <v>0</v>
      </c>
    </row>
    <row r="43" spans="1:12" ht="15.75" customHeight="1" x14ac:dyDescent="0.2">
      <c r="A43" s="21"/>
      <c r="B43" s="21"/>
      <c r="C43" s="231" t="str">
        <f>IF(C29=0,"",IF(SUM(C31:C41)=100%,"","Must be 100%"))</f>
        <v/>
      </c>
      <c r="D43" s="21"/>
      <c r="E43" s="21"/>
      <c r="F43" s="21"/>
      <c r="G43" s="21"/>
      <c r="H43" s="21"/>
      <c r="I43" s="21"/>
      <c r="J43" s="21"/>
      <c r="K43" s="21"/>
      <c r="L43" s="21"/>
    </row>
    <row r="44" spans="1:12" ht="15.75" customHeight="1" x14ac:dyDescent="0.2">
      <c r="A44" s="196" t="s">
        <v>70</v>
      </c>
      <c r="B44" s="350"/>
      <c r="C44" s="64"/>
      <c r="D44" s="65"/>
      <c r="E44" s="66"/>
      <c r="F44" s="51"/>
      <c r="G44" s="21"/>
      <c r="H44" s="21"/>
      <c r="I44" s="21"/>
      <c r="J44" s="21"/>
      <c r="K44" s="21"/>
      <c r="L44" s="21"/>
    </row>
    <row r="45" spans="1:12" ht="15.75" customHeight="1" x14ac:dyDescent="0.2">
      <c r="A45" s="21"/>
      <c r="B45" s="193" t="s">
        <v>71</v>
      </c>
      <c r="C45" s="376"/>
      <c r="D45" s="54"/>
      <c r="E45" s="54"/>
      <c r="F45" s="51"/>
      <c r="G45" s="21"/>
      <c r="H45" s="21"/>
      <c r="I45" s="21"/>
      <c r="J45" s="21"/>
      <c r="K45" s="21"/>
      <c r="L45" s="21"/>
    </row>
    <row r="46" spans="1:12" ht="15.75" customHeight="1" x14ac:dyDescent="0.2">
      <c r="A46" s="21"/>
      <c r="B46" s="204" t="s">
        <v>72</v>
      </c>
      <c r="C46" s="377"/>
      <c r="D46" s="55"/>
      <c r="E46" s="55"/>
      <c r="F46" s="24"/>
      <c r="G46" s="24"/>
      <c r="H46" s="21"/>
      <c r="I46" s="51"/>
      <c r="J46" s="24"/>
      <c r="K46" s="24"/>
      <c r="L46" s="24"/>
    </row>
    <row r="47" spans="1:12" ht="15.75" customHeight="1" thickBot="1" x14ac:dyDescent="0.25">
      <c r="A47" s="21"/>
      <c r="B47" s="21"/>
      <c r="C47" s="27" t="s">
        <v>8</v>
      </c>
      <c r="D47" s="53" t="s">
        <v>7</v>
      </c>
      <c r="E47" s="56" t="s">
        <v>22</v>
      </c>
      <c r="F47" s="56" t="s">
        <v>23</v>
      </c>
      <c r="G47" s="53" t="s">
        <v>24</v>
      </c>
      <c r="H47" s="21"/>
      <c r="I47" s="56" t="str">
        <f>+I$6</f>
        <v>Name of Tax</v>
      </c>
      <c r="J47" s="53" t="str">
        <f>+J$5</f>
        <v>Retirement</v>
      </c>
      <c r="K47" s="53" t="str">
        <f>+K$6</f>
        <v>Name of Benefit</v>
      </c>
      <c r="L47" s="53" t="str">
        <f>+L$6</f>
        <v>Name of Benefit</v>
      </c>
    </row>
    <row r="48" spans="1:12" ht="15.75" customHeight="1" x14ac:dyDescent="0.2">
      <c r="A48" s="21"/>
      <c r="B48" s="57" t="str">
        <f t="shared" ref="B48:B58" si="17">B31</f>
        <v/>
      </c>
      <c r="C48" s="378"/>
      <c r="D48" s="58">
        <f>IFERROR(+C48*C$46,0)</f>
        <v>0</v>
      </c>
      <c r="E48" s="58">
        <f>IFERROR(+$C48*$C$45,0)</f>
        <v>0</v>
      </c>
      <c r="F48" s="58">
        <f t="shared" ref="F48:F58" si="18">IFERROR(+E48*$G$4,0)</f>
        <v>0</v>
      </c>
      <c r="G48" s="58">
        <f t="shared" ref="G48:G58" si="19">IFERROR(IF($G$5="Yes",IF(C$45&gt;$G$7,$G$7*$G$6,C$45*$G$6)*C48,0),0)</f>
        <v>0</v>
      </c>
      <c r="H48" s="21"/>
      <c r="I48" s="58">
        <f t="shared" ref="I48:I58" si="20">IFERROR(I$7*C$45*C48,0)</f>
        <v>0</v>
      </c>
      <c r="J48" s="58">
        <f t="shared" ref="J48:J58" si="21">IFERROR(J$7*C$45*C48,0)</f>
        <v>0</v>
      </c>
      <c r="K48" s="58">
        <f t="shared" ref="K48:K58" si="22">IFERROR(K$7*C$45*C48,0)</f>
        <v>0</v>
      </c>
      <c r="L48" s="58">
        <f t="shared" ref="L48:L58" si="23">IFERROR(L$7*C$45*C48,0)</f>
        <v>0</v>
      </c>
    </row>
    <row r="49" spans="1:12" ht="15.75" customHeight="1" x14ac:dyDescent="0.2">
      <c r="A49" s="21"/>
      <c r="B49" s="59" t="str">
        <f t="shared" si="17"/>
        <v/>
      </c>
      <c r="C49" s="378"/>
      <c r="D49" s="58">
        <f t="shared" ref="D49:D58" si="24">IFERROR(+C49*C$46,0)</f>
        <v>0</v>
      </c>
      <c r="E49" s="58">
        <f t="shared" ref="E49:E58" si="25">IFERROR(+$C49*$C$45,0)</f>
        <v>0</v>
      </c>
      <c r="F49" s="58">
        <f t="shared" si="18"/>
        <v>0</v>
      </c>
      <c r="G49" s="58">
        <f t="shared" si="19"/>
        <v>0</v>
      </c>
      <c r="H49" s="21"/>
      <c r="I49" s="58">
        <f t="shared" si="20"/>
        <v>0</v>
      </c>
      <c r="J49" s="58">
        <f t="shared" si="21"/>
        <v>0</v>
      </c>
      <c r="K49" s="58">
        <f t="shared" si="22"/>
        <v>0</v>
      </c>
      <c r="L49" s="58">
        <f t="shared" si="23"/>
        <v>0</v>
      </c>
    </row>
    <row r="50" spans="1:12" ht="15.75" customHeight="1" x14ac:dyDescent="0.2">
      <c r="A50" s="21"/>
      <c r="B50" s="59" t="str">
        <f t="shared" si="17"/>
        <v/>
      </c>
      <c r="C50" s="378"/>
      <c r="D50" s="58">
        <f t="shared" si="24"/>
        <v>0</v>
      </c>
      <c r="E50" s="58">
        <f t="shared" si="25"/>
        <v>0</v>
      </c>
      <c r="F50" s="58">
        <f t="shared" si="18"/>
        <v>0</v>
      </c>
      <c r="G50" s="58">
        <f t="shared" si="19"/>
        <v>0</v>
      </c>
      <c r="H50" s="21"/>
      <c r="I50" s="58">
        <f t="shared" si="20"/>
        <v>0</v>
      </c>
      <c r="J50" s="58">
        <f t="shared" si="21"/>
        <v>0</v>
      </c>
      <c r="K50" s="58">
        <f t="shared" si="22"/>
        <v>0</v>
      </c>
      <c r="L50" s="58">
        <f t="shared" si="23"/>
        <v>0</v>
      </c>
    </row>
    <row r="51" spans="1:12" ht="15.75" customHeight="1" x14ac:dyDescent="0.2">
      <c r="A51" s="21"/>
      <c r="B51" s="59" t="str">
        <f t="shared" si="17"/>
        <v/>
      </c>
      <c r="C51" s="378"/>
      <c r="D51" s="58">
        <f t="shared" si="24"/>
        <v>0</v>
      </c>
      <c r="E51" s="58">
        <f t="shared" si="25"/>
        <v>0</v>
      </c>
      <c r="F51" s="58">
        <f t="shared" si="18"/>
        <v>0</v>
      </c>
      <c r="G51" s="58">
        <f t="shared" si="19"/>
        <v>0</v>
      </c>
      <c r="H51" s="21"/>
      <c r="I51" s="58">
        <f t="shared" si="20"/>
        <v>0</v>
      </c>
      <c r="J51" s="58">
        <f t="shared" si="21"/>
        <v>0</v>
      </c>
      <c r="K51" s="58">
        <f t="shared" si="22"/>
        <v>0</v>
      </c>
      <c r="L51" s="58">
        <f t="shared" si="23"/>
        <v>0</v>
      </c>
    </row>
    <row r="52" spans="1:12" ht="15.75" customHeight="1" x14ac:dyDescent="0.2">
      <c r="A52" s="21"/>
      <c r="B52" s="59" t="str">
        <f t="shared" si="17"/>
        <v/>
      </c>
      <c r="C52" s="378"/>
      <c r="D52" s="58">
        <f t="shared" si="24"/>
        <v>0</v>
      </c>
      <c r="E52" s="58">
        <f t="shared" si="25"/>
        <v>0</v>
      </c>
      <c r="F52" s="58">
        <f t="shared" si="18"/>
        <v>0</v>
      </c>
      <c r="G52" s="58">
        <f t="shared" si="19"/>
        <v>0</v>
      </c>
      <c r="H52" s="21"/>
      <c r="I52" s="58">
        <f t="shared" si="20"/>
        <v>0</v>
      </c>
      <c r="J52" s="58">
        <f t="shared" si="21"/>
        <v>0</v>
      </c>
      <c r="K52" s="58">
        <f t="shared" si="22"/>
        <v>0</v>
      </c>
      <c r="L52" s="58">
        <f t="shared" si="23"/>
        <v>0</v>
      </c>
    </row>
    <row r="53" spans="1:12" ht="15.75" customHeight="1" x14ac:dyDescent="0.2">
      <c r="A53" s="21"/>
      <c r="B53" s="59" t="str">
        <f t="shared" si="17"/>
        <v/>
      </c>
      <c r="C53" s="378"/>
      <c r="D53" s="58">
        <f t="shared" si="24"/>
        <v>0</v>
      </c>
      <c r="E53" s="58">
        <f t="shared" si="25"/>
        <v>0</v>
      </c>
      <c r="F53" s="58">
        <f t="shared" si="18"/>
        <v>0</v>
      </c>
      <c r="G53" s="58">
        <f t="shared" si="19"/>
        <v>0</v>
      </c>
      <c r="H53" s="21"/>
      <c r="I53" s="58">
        <f t="shared" si="20"/>
        <v>0</v>
      </c>
      <c r="J53" s="58">
        <f t="shared" si="21"/>
        <v>0</v>
      </c>
      <c r="K53" s="58">
        <f t="shared" si="22"/>
        <v>0</v>
      </c>
      <c r="L53" s="58">
        <f t="shared" si="23"/>
        <v>0</v>
      </c>
    </row>
    <row r="54" spans="1:12" ht="15.75" customHeight="1" x14ac:dyDescent="0.2">
      <c r="A54" s="21"/>
      <c r="B54" s="59" t="str">
        <f t="shared" si="17"/>
        <v/>
      </c>
      <c r="C54" s="378"/>
      <c r="D54" s="58">
        <f t="shared" si="24"/>
        <v>0</v>
      </c>
      <c r="E54" s="58">
        <f t="shared" si="25"/>
        <v>0</v>
      </c>
      <c r="F54" s="58">
        <f t="shared" si="18"/>
        <v>0</v>
      </c>
      <c r="G54" s="58">
        <f t="shared" si="19"/>
        <v>0</v>
      </c>
      <c r="H54" s="21"/>
      <c r="I54" s="58">
        <f t="shared" si="20"/>
        <v>0</v>
      </c>
      <c r="J54" s="58">
        <f t="shared" si="21"/>
        <v>0</v>
      </c>
      <c r="K54" s="58">
        <f t="shared" si="22"/>
        <v>0</v>
      </c>
      <c r="L54" s="58">
        <f t="shared" si="23"/>
        <v>0</v>
      </c>
    </row>
    <row r="55" spans="1:12" ht="15.75" customHeight="1" x14ac:dyDescent="0.2">
      <c r="A55" s="21"/>
      <c r="B55" s="59" t="str">
        <f t="shared" si="17"/>
        <v/>
      </c>
      <c r="C55" s="378"/>
      <c r="D55" s="58">
        <f t="shared" si="24"/>
        <v>0</v>
      </c>
      <c r="E55" s="58">
        <f t="shared" si="25"/>
        <v>0</v>
      </c>
      <c r="F55" s="58">
        <f t="shared" si="18"/>
        <v>0</v>
      </c>
      <c r="G55" s="58">
        <f t="shared" si="19"/>
        <v>0</v>
      </c>
      <c r="H55" s="21"/>
      <c r="I55" s="58">
        <f t="shared" si="20"/>
        <v>0</v>
      </c>
      <c r="J55" s="58">
        <f t="shared" si="21"/>
        <v>0</v>
      </c>
      <c r="K55" s="58">
        <f t="shared" si="22"/>
        <v>0</v>
      </c>
      <c r="L55" s="58">
        <f t="shared" si="23"/>
        <v>0</v>
      </c>
    </row>
    <row r="56" spans="1:12" ht="15.75" customHeight="1" x14ac:dyDescent="0.2">
      <c r="A56" s="21"/>
      <c r="B56" s="59" t="str">
        <f t="shared" si="17"/>
        <v/>
      </c>
      <c r="C56" s="378"/>
      <c r="D56" s="58">
        <f t="shared" si="24"/>
        <v>0</v>
      </c>
      <c r="E56" s="58">
        <f t="shared" si="25"/>
        <v>0</v>
      </c>
      <c r="F56" s="58">
        <f t="shared" si="18"/>
        <v>0</v>
      </c>
      <c r="G56" s="58">
        <f t="shared" si="19"/>
        <v>0</v>
      </c>
      <c r="H56" s="21"/>
      <c r="I56" s="58">
        <f t="shared" si="20"/>
        <v>0</v>
      </c>
      <c r="J56" s="58">
        <f t="shared" si="21"/>
        <v>0</v>
      </c>
      <c r="K56" s="58">
        <f t="shared" si="22"/>
        <v>0</v>
      </c>
      <c r="L56" s="58">
        <f t="shared" si="23"/>
        <v>0</v>
      </c>
    </row>
    <row r="57" spans="1:12" ht="15.75" customHeight="1" x14ac:dyDescent="0.2">
      <c r="A57" s="21"/>
      <c r="B57" s="59" t="str">
        <f t="shared" si="17"/>
        <v>Management and General (Admin)</v>
      </c>
      <c r="C57" s="379"/>
      <c r="D57" s="58">
        <f t="shared" si="24"/>
        <v>0</v>
      </c>
      <c r="E57" s="58">
        <f t="shared" si="25"/>
        <v>0</v>
      </c>
      <c r="F57" s="58">
        <f t="shared" si="18"/>
        <v>0</v>
      </c>
      <c r="G57" s="58">
        <f t="shared" si="19"/>
        <v>0</v>
      </c>
      <c r="H57" s="21"/>
      <c r="I57" s="58">
        <f t="shared" si="20"/>
        <v>0</v>
      </c>
      <c r="J57" s="58">
        <f t="shared" si="21"/>
        <v>0</v>
      </c>
      <c r="K57" s="58">
        <f t="shared" si="22"/>
        <v>0</v>
      </c>
      <c r="L57" s="58">
        <f t="shared" si="23"/>
        <v>0</v>
      </c>
    </row>
    <row r="58" spans="1:12" ht="15.75" customHeight="1" x14ac:dyDescent="0.2">
      <c r="A58" s="21"/>
      <c r="B58" s="59" t="str">
        <f t="shared" si="17"/>
        <v>Fundraising</v>
      </c>
      <c r="C58" s="378"/>
      <c r="D58" s="58">
        <f t="shared" si="24"/>
        <v>0</v>
      </c>
      <c r="E58" s="58">
        <f t="shared" si="25"/>
        <v>0</v>
      </c>
      <c r="F58" s="58">
        <f t="shared" si="18"/>
        <v>0</v>
      </c>
      <c r="G58" s="58">
        <f t="shared" si="19"/>
        <v>0</v>
      </c>
      <c r="H58" s="21"/>
      <c r="I58" s="58">
        <f t="shared" si="20"/>
        <v>0</v>
      </c>
      <c r="J58" s="58">
        <f t="shared" si="21"/>
        <v>0</v>
      </c>
      <c r="K58" s="58">
        <f t="shared" si="22"/>
        <v>0</v>
      </c>
      <c r="L58" s="58">
        <f t="shared" si="23"/>
        <v>0</v>
      </c>
    </row>
    <row r="59" spans="1:12" ht="15.75" customHeight="1" x14ac:dyDescent="0.2">
      <c r="A59" s="21"/>
      <c r="B59" s="47" t="s">
        <v>0</v>
      </c>
      <c r="C59" s="60">
        <f>IF(C46=0,0,SUM(C48:C58))</f>
        <v>0</v>
      </c>
      <c r="D59" s="61">
        <f>SUM(D48:D58)</f>
        <v>0</v>
      </c>
      <c r="E59" s="62">
        <f>SUM(E48:E58)</f>
        <v>0</v>
      </c>
      <c r="F59" s="62">
        <f>SUM(F48:F58)</f>
        <v>0</v>
      </c>
      <c r="G59" s="63">
        <f>SUM(G48:G58)</f>
        <v>0</v>
      </c>
      <c r="H59" s="21"/>
      <c r="I59" s="62">
        <f>SUM(I48:I58)</f>
        <v>0</v>
      </c>
      <c r="J59" s="62">
        <f>SUM(J48:J58)</f>
        <v>0</v>
      </c>
      <c r="K59" s="62">
        <f>SUM(K48:K58)</f>
        <v>0</v>
      </c>
      <c r="L59" s="62">
        <f>SUM(L48:L58)</f>
        <v>0</v>
      </c>
    </row>
    <row r="60" spans="1:12" ht="15.75" customHeight="1" x14ac:dyDescent="0.2">
      <c r="A60" s="21"/>
      <c r="B60" s="21"/>
      <c r="C60" s="231" t="str">
        <f>IF(C46=0,"",IF(SUM(C48:C58)=100%,"","Must be 100%"))</f>
        <v/>
      </c>
      <c r="D60" s="21"/>
      <c r="E60" s="21"/>
      <c r="F60" s="21"/>
      <c r="G60" s="21"/>
      <c r="H60" s="21"/>
      <c r="I60" s="21"/>
      <c r="J60" s="21"/>
      <c r="K60" s="21"/>
      <c r="L60" s="21"/>
    </row>
    <row r="61" spans="1:12" ht="15.75" customHeight="1" x14ac:dyDescent="0.2">
      <c r="A61" s="196" t="s">
        <v>70</v>
      </c>
      <c r="B61" s="349"/>
      <c r="C61" s="64"/>
      <c r="D61" s="65"/>
      <c r="E61" s="66"/>
      <c r="F61" s="51"/>
      <c r="G61" s="21"/>
      <c r="H61" s="21"/>
      <c r="I61" s="21"/>
      <c r="J61" s="21"/>
      <c r="K61" s="21"/>
      <c r="L61" s="21"/>
    </row>
    <row r="62" spans="1:12" ht="15.75" customHeight="1" x14ac:dyDescent="0.2">
      <c r="A62" s="21"/>
      <c r="B62" s="193" t="s">
        <v>71</v>
      </c>
      <c r="C62" s="376"/>
      <c r="D62" s="54"/>
      <c r="E62" s="54"/>
      <c r="F62" s="51"/>
      <c r="G62" s="21"/>
      <c r="H62" s="21"/>
      <c r="I62" s="21"/>
      <c r="J62" s="21"/>
      <c r="K62" s="21"/>
      <c r="L62" s="21"/>
    </row>
    <row r="63" spans="1:12" ht="15.75" customHeight="1" x14ac:dyDescent="0.2">
      <c r="A63" s="21"/>
      <c r="B63" s="204" t="s">
        <v>72</v>
      </c>
      <c r="C63" s="377"/>
      <c r="D63" s="55"/>
      <c r="E63" s="55"/>
      <c r="F63" s="24"/>
      <c r="G63" s="24"/>
      <c r="H63" s="21"/>
      <c r="I63" s="51"/>
      <c r="J63" s="24"/>
      <c r="K63" s="24"/>
      <c r="L63" s="24"/>
    </row>
    <row r="64" spans="1:12" ht="15.75" customHeight="1" thickBot="1" x14ac:dyDescent="0.25">
      <c r="A64" s="21"/>
      <c r="B64" s="21"/>
      <c r="C64" s="27" t="s">
        <v>8</v>
      </c>
      <c r="D64" s="53" t="s">
        <v>7</v>
      </c>
      <c r="E64" s="56" t="s">
        <v>22</v>
      </c>
      <c r="F64" s="56" t="s">
        <v>23</v>
      </c>
      <c r="G64" s="53" t="s">
        <v>24</v>
      </c>
      <c r="H64" s="21"/>
      <c r="I64" s="56" t="str">
        <f>+I$6</f>
        <v>Name of Tax</v>
      </c>
      <c r="J64" s="53" t="str">
        <f>+J$5</f>
        <v>Retirement</v>
      </c>
      <c r="K64" s="53" t="str">
        <f>+K$6</f>
        <v>Name of Benefit</v>
      </c>
      <c r="L64" s="53" t="str">
        <f>+L$6</f>
        <v>Name of Benefit</v>
      </c>
    </row>
    <row r="65" spans="1:12" ht="15.75" customHeight="1" x14ac:dyDescent="0.2">
      <c r="A65" s="21"/>
      <c r="B65" s="57" t="str">
        <f t="shared" ref="B65:B75" si="26">B48</f>
        <v/>
      </c>
      <c r="C65" s="378"/>
      <c r="D65" s="58">
        <f>IFERROR(+C65*C$63,0)</f>
        <v>0</v>
      </c>
      <c r="E65" s="58">
        <f>IFERROR(+$C65*$C$62,0)</f>
        <v>0</v>
      </c>
      <c r="F65" s="58">
        <f t="shared" ref="F65:F75" si="27">IFERROR(+E65*$G$4,0)</f>
        <v>0</v>
      </c>
      <c r="G65" s="58">
        <f t="shared" ref="G65:G75" si="28">IFERROR(IF($G$5="Yes",IF(C$62&gt;$G$7,$G$7*$G$6,C$62*$G$6)*C65,0),0)</f>
        <v>0</v>
      </c>
      <c r="H65" s="21"/>
      <c r="I65" s="58">
        <f t="shared" ref="I65:I75" si="29">IFERROR(I$7*C$62*C65,0)</f>
        <v>0</v>
      </c>
      <c r="J65" s="58">
        <f t="shared" ref="J65:J75" si="30">IFERROR(J$7*C$62*C65,0)</f>
        <v>0</v>
      </c>
      <c r="K65" s="58">
        <f t="shared" ref="K65:K75" si="31">IFERROR(K$7*C$62*C65,0)</f>
        <v>0</v>
      </c>
      <c r="L65" s="58">
        <f t="shared" ref="L65:L75" si="32">IFERROR(L$7*C$62*C65,0)</f>
        <v>0</v>
      </c>
    </row>
    <row r="66" spans="1:12" ht="15.75" customHeight="1" x14ac:dyDescent="0.2">
      <c r="A66" s="21"/>
      <c r="B66" s="59" t="str">
        <f t="shared" si="26"/>
        <v/>
      </c>
      <c r="C66" s="378"/>
      <c r="D66" s="58">
        <f t="shared" ref="D66:D75" si="33">IFERROR(+C66*C$63,0)</f>
        <v>0</v>
      </c>
      <c r="E66" s="58">
        <f t="shared" ref="E66:E75" si="34">IFERROR(+$C66*$C$62,0)</f>
        <v>0</v>
      </c>
      <c r="F66" s="58">
        <f t="shared" si="27"/>
        <v>0</v>
      </c>
      <c r="G66" s="58">
        <f t="shared" si="28"/>
        <v>0</v>
      </c>
      <c r="H66" s="21"/>
      <c r="I66" s="58">
        <f t="shared" si="29"/>
        <v>0</v>
      </c>
      <c r="J66" s="58">
        <f t="shared" si="30"/>
        <v>0</v>
      </c>
      <c r="K66" s="58">
        <f t="shared" si="31"/>
        <v>0</v>
      </c>
      <c r="L66" s="58">
        <f t="shared" si="32"/>
        <v>0</v>
      </c>
    </row>
    <row r="67" spans="1:12" ht="15.75" customHeight="1" x14ac:dyDescent="0.2">
      <c r="A67" s="21"/>
      <c r="B67" s="59" t="str">
        <f t="shared" si="26"/>
        <v/>
      </c>
      <c r="C67" s="378"/>
      <c r="D67" s="58">
        <f t="shared" si="33"/>
        <v>0</v>
      </c>
      <c r="E67" s="58">
        <f t="shared" si="34"/>
        <v>0</v>
      </c>
      <c r="F67" s="58">
        <f t="shared" si="27"/>
        <v>0</v>
      </c>
      <c r="G67" s="58">
        <f t="shared" si="28"/>
        <v>0</v>
      </c>
      <c r="H67" s="21"/>
      <c r="I67" s="58">
        <f t="shared" si="29"/>
        <v>0</v>
      </c>
      <c r="J67" s="58">
        <f t="shared" si="30"/>
        <v>0</v>
      </c>
      <c r="K67" s="58">
        <f t="shared" si="31"/>
        <v>0</v>
      </c>
      <c r="L67" s="58">
        <f t="shared" si="32"/>
        <v>0</v>
      </c>
    </row>
    <row r="68" spans="1:12" ht="15.75" customHeight="1" x14ac:dyDescent="0.2">
      <c r="A68" s="21"/>
      <c r="B68" s="59" t="str">
        <f t="shared" si="26"/>
        <v/>
      </c>
      <c r="C68" s="378"/>
      <c r="D68" s="58">
        <f t="shared" si="33"/>
        <v>0</v>
      </c>
      <c r="E68" s="58">
        <f t="shared" si="34"/>
        <v>0</v>
      </c>
      <c r="F68" s="58">
        <f t="shared" si="27"/>
        <v>0</v>
      </c>
      <c r="G68" s="58">
        <f t="shared" si="28"/>
        <v>0</v>
      </c>
      <c r="H68" s="21"/>
      <c r="I68" s="58">
        <f t="shared" si="29"/>
        <v>0</v>
      </c>
      <c r="J68" s="58">
        <f t="shared" si="30"/>
        <v>0</v>
      </c>
      <c r="K68" s="58">
        <f t="shared" si="31"/>
        <v>0</v>
      </c>
      <c r="L68" s="58">
        <f t="shared" si="32"/>
        <v>0</v>
      </c>
    </row>
    <row r="69" spans="1:12" ht="15.75" customHeight="1" x14ac:dyDescent="0.2">
      <c r="A69" s="21"/>
      <c r="B69" s="59" t="str">
        <f t="shared" si="26"/>
        <v/>
      </c>
      <c r="C69" s="378"/>
      <c r="D69" s="58">
        <f t="shared" si="33"/>
        <v>0</v>
      </c>
      <c r="E69" s="58">
        <f t="shared" si="34"/>
        <v>0</v>
      </c>
      <c r="F69" s="58">
        <f t="shared" si="27"/>
        <v>0</v>
      </c>
      <c r="G69" s="58">
        <f t="shared" si="28"/>
        <v>0</v>
      </c>
      <c r="H69" s="21"/>
      <c r="I69" s="58">
        <f t="shared" si="29"/>
        <v>0</v>
      </c>
      <c r="J69" s="58">
        <f t="shared" si="30"/>
        <v>0</v>
      </c>
      <c r="K69" s="58">
        <f t="shared" si="31"/>
        <v>0</v>
      </c>
      <c r="L69" s="58">
        <f t="shared" si="32"/>
        <v>0</v>
      </c>
    </row>
    <row r="70" spans="1:12" ht="15.75" customHeight="1" x14ac:dyDescent="0.2">
      <c r="A70" s="21"/>
      <c r="B70" s="59" t="str">
        <f t="shared" si="26"/>
        <v/>
      </c>
      <c r="C70" s="378"/>
      <c r="D70" s="58">
        <f t="shared" si="33"/>
        <v>0</v>
      </c>
      <c r="E70" s="58">
        <f t="shared" si="34"/>
        <v>0</v>
      </c>
      <c r="F70" s="58">
        <f t="shared" si="27"/>
        <v>0</v>
      </c>
      <c r="G70" s="58">
        <f t="shared" si="28"/>
        <v>0</v>
      </c>
      <c r="H70" s="21"/>
      <c r="I70" s="58">
        <f t="shared" si="29"/>
        <v>0</v>
      </c>
      <c r="J70" s="58">
        <f t="shared" si="30"/>
        <v>0</v>
      </c>
      <c r="K70" s="58">
        <f t="shared" si="31"/>
        <v>0</v>
      </c>
      <c r="L70" s="58">
        <f t="shared" si="32"/>
        <v>0</v>
      </c>
    </row>
    <row r="71" spans="1:12" ht="15.75" customHeight="1" x14ac:dyDescent="0.2">
      <c r="A71" s="21"/>
      <c r="B71" s="59" t="str">
        <f t="shared" si="26"/>
        <v/>
      </c>
      <c r="C71" s="378"/>
      <c r="D71" s="58">
        <f t="shared" si="33"/>
        <v>0</v>
      </c>
      <c r="E71" s="58">
        <f t="shared" si="34"/>
        <v>0</v>
      </c>
      <c r="F71" s="58">
        <f t="shared" si="27"/>
        <v>0</v>
      </c>
      <c r="G71" s="58">
        <f t="shared" si="28"/>
        <v>0</v>
      </c>
      <c r="H71" s="21"/>
      <c r="I71" s="58">
        <f t="shared" si="29"/>
        <v>0</v>
      </c>
      <c r="J71" s="58">
        <f t="shared" si="30"/>
        <v>0</v>
      </c>
      <c r="K71" s="58">
        <f t="shared" si="31"/>
        <v>0</v>
      </c>
      <c r="L71" s="58">
        <f t="shared" si="32"/>
        <v>0</v>
      </c>
    </row>
    <row r="72" spans="1:12" ht="15.75" customHeight="1" x14ac:dyDescent="0.2">
      <c r="A72" s="21"/>
      <c r="B72" s="59" t="str">
        <f t="shared" si="26"/>
        <v/>
      </c>
      <c r="C72" s="378"/>
      <c r="D72" s="58">
        <f t="shared" si="33"/>
        <v>0</v>
      </c>
      <c r="E72" s="58">
        <f t="shared" si="34"/>
        <v>0</v>
      </c>
      <c r="F72" s="58">
        <f t="shared" si="27"/>
        <v>0</v>
      </c>
      <c r="G72" s="58">
        <f t="shared" si="28"/>
        <v>0</v>
      </c>
      <c r="H72" s="21"/>
      <c r="I72" s="58">
        <f t="shared" si="29"/>
        <v>0</v>
      </c>
      <c r="J72" s="58">
        <f t="shared" si="30"/>
        <v>0</v>
      </c>
      <c r="K72" s="58">
        <f t="shared" si="31"/>
        <v>0</v>
      </c>
      <c r="L72" s="58">
        <f t="shared" si="32"/>
        <v>0</v>
      </c>
    </row>
    <row r="73" spans="1:12" ht="15.75" customHeight="1" x14ac:dyDescent="0.2">
      <c r="A73" s="21"/>
      <c r="B73" s="59" t="str">
        <f t="shared" si="26"/>
        <v/>
      </c>
      <c r="C73" s="378"/>
      <c r="D73" s="58">
        <f t="shared" si="33"/>
        <v>0</v>
      </c>
      <c r="E73" s="58">
        <f t="shared" si="34"/>
        <v>0</v>
      </c>
      <c r="F73" s="58">
        <f t="shared" si="27"/>
        <v>0</v>
      </c>
      <c r="G73" s="58">
        <f t="shared" si="28"/>
        <v>0</v>
      </c>
      <c r="H73" s="21"/>
      <c r="I73" s="58">
        <f t="shared" si="29"/>
        <v>0</v>
      </c>
      <c r="J73" s="58">
        <f t="shared" si="30"/>
        <v>0</v>
      </c>
      <c r="K73" s="58">
        <f t="shared" si="31"/>
        <v>0</v>
      </c>
      <c r="L73" s="58">
        <f t="shared" si="32"/>
        <v>0</v>
      </c>
    </row>
    <row r="74" spans="1:12" ht="15.75" customHeight="1" x14ac:dyDescent="0.2">
      <c r="A74" s="21"/>
      <c r="B74" s="59" t="str">
        <f t="shared" si="26"/>
        <v>Management and General (Admin)</v>
      </c>
      <c r="C74" s="379"/>
      <c r="D74" s="58">
        <f t="shared" si="33"/>
        <v>0</v>
      </c>
      <c r="E74" s="58">
        <f t="shared" si="34"/>
        <v>0</v>
      </c>
      <c r="F74" s="58">
        <f t="shared" si="27"/>
        <v>0</v>
      </c>
      <c r="G74" s="58">
        <f t="shared" si="28"/>
        <v>0</v>
      </c>
      <c r="H74" s="21"/>
      <c r="I74" s="58">
        <f t="shared" si="29"/>
        <v>0</v>
      </c>
      <c r="J74" s="58">
        <f t="shared" si="30"/>
        <v>0</v>
      </c>
      <c r="K74" s="58">
        <f t="shared" si="31"/>
        <v>0</v>
      </c>
      <c r="L74" s="58">
        <f t="shared" si="32"/>
        <v>0</v>
      </c>
    </row>
    <row r="75" spans="1:12" ht="15.75" customHeight="1" x14ac:dyDescent="0.2">
      <c r="A75" s="21"/>
      <c r="B75" s="59" t="str">
        <f t="shared" si="26"/>
        <v>Fundraising</v>
      </c>
      <c r="C75" s="378"/>
      <c r="D75" s="58">
        <f t="shared" si="33"/>
        <v>0</v>
      </c>
      <c r="E75" s="58">
        <f t="shared" si="34"/>
        <v>0</v>
      </c>
      <c r="F75" s="58">
        <f t="shared" si="27"/>
        <v>0</v>
      </c>
      <c r="G75" s="58">
        <f t="shared" si="28"/>
        <v>0</v>
      </c>
      <c r="H75" s="21"/>
      <c r="I75" s="58">
        <f t="shared" si="29"/>
        <v>0</v>
      </c>
      <c r="J75" s="58">
        <f t="shared" si="30"/>
        <v>0</v>
      </c>
      <c r="K75" s="58">
        <f t="shared" si="31"/>
        <v>0</v>
      </c>
      <c r="L75" s="58">
        <f t="shared" si="32"/>
        <v>0</v>
      </c>
    </row>
    <row r="76" spans="1:12" ht="15.75" customHeight="1" x14ac:dyDescent="0.2">
      <c r="A76" s="21"/>
      <c r="B76" s="47" t="s">
        <v>0</v>
      </c>
      <c r="C76" s="60">
        <f>IF(C63=0,0,SUM(C65:C75))</f>
        <v>0</v>
      </c>
      <c r="D76" s="61">
        <f t="shared" ref="D76" si="35">SUM(D65:D75)</f>
        <v>0</v>
      </c>
      <c r="E76" s="62">
        <f>SUM(E65:E75)</f>
        <v>0</v>
      </c>
      <c r="F76" s="62">
        <f>SUM(F65:F75)</f>
        <v>0</v>
      </c>
      <c r="G76" s="63">
        <f>SUM(G65:G75)</f>
        <v>0</v>
      </c>
      <c r="H76" s="21"/>
      <c r="I76" s="62">
        <f>SUM(I65:I75)</f>
        <v>0</v>
      </c>
      <c r="J76" s="62">
        <f>SUM(J65:J75)</f>
        <v>0</v>
      </c>
      <c r="K76" s="62">
        <f>SUM(K65:K75)</f>
        <v>0</v>
      </c>
      <c r="L76" s="62">
        <f>SUM(L65:L75)</f>
        <v>0</v>
      </c>
    </row>
    <row r="77" spans="1:12" ht="15.75" customHeight="1" x14ac:dyDescent="0.2">
      <c r="A77" s="21"/>
      <c r="B77" s="21"/>
      <c r="C77" s="231" t="str">
        <f>IF(C63=0,"",IF(SUM(C65:C75)=100%,"","Must be 100%"))</f>
        <v/>
      </c>
      <c r="D77" s="21"/>
      <c r="E77" s="21"/>
      <c r="F77" s="21"/>
      <c r="G77" s="21"/>
      <c r="H77" s="21"/>
      <c r="I77" s="21"/>
      <c r="J77" s="21"/>
      <c r="K77" s="21"/>
      <c r="L77" s="21"/>
    </row>
    <row r="78" spans="1:12" ht="15.75" customHeight="1" x14ac:dyDescent="0.2">
      <c r="A78" s="196" t="s">
        <v>70</v>
      </c>
      <c r="B78" s="349"/>
      <c r="C78" s="64"/>
      <c r="D78" s="65"/>
      <c r="E78" s="66"/>
      <c r="F78" s="51"/>
      <c r="G78" s="21"/>
      <c r="H78" s="21"/>
      <c r="I78" s="21"/>
      <c r="J78" s="21"/>
      <c r="K78" s="21"/>
      <c r="L78" s="21"/>
    </row>
    <row r="79" spans="1:12" ht="15.75" customHeight="1" x14ac:dyDescent="0.2">
      <c r="A79" s="25"/>
      <c r="B79" s="193" t="s">
        <v>71</v>
      </c>
      <c r="C79" s="376"/>
      <c r="D79" s="54"/>
      <c r="E79" s="54"/>
      <c r="F79" s="51"/>
      <c r="G79" s="21"/>
      <c r="H79" s="21"/>
      <c r="I79" s="21"/>
      <c r="J79" s="21"/>
      <c r="K79" s="21"/>
      <c r="L79" s="21"/>
    </row>
    <row r="80" spans="1:12" ht="15.75" customHeight="1" x14ac:dyDescent="0.2">
      <c r="A80" s="21"/>
      <c r="B80" s="204" t="s">
        <v>72</v>
      </c>
      <c r="C80" s="377"/>
      <c r="D80" s="55"/>
      <c r="E80" s="55"/>
      <c r="F80" s="24"/>
      <c r="G80" s="24"/>
      <c r="H80" s="21"/>
      <c r="I80" s="51"/>
      <c r="J80" s="24"/>
      <c r="K80" s="24"/>
      <c r="L80" s="24"/>
    </row>
    <row r="81" spans="1:12" ht="15.75" customHeight="1" thickBot="1" x14ac:dyDescent="0.25">
      <c r="A81" s="21"/>
      <c r="B81" s="21"/>
      <c r="C81" s="27" t="s">
        <v>8</v>
      </c>
      <c r="D81" s="53" t="s">
        <v>7</v>
      </c>
      <c r="E81" s="56" t="s">
        <v>22</v>
      </c>
      <c r="F81" s="56" t="s">
        <v>23</v>
      </c>
      <c r="G81" s="53" t="s">
        <v>24</v>
      </c>
      <c r="H81" s="21"/>
      <c r="I81" s="56" t="str">
        <f>+I$6</f>
        <v>Name of Tax</v>
      </c>
      <c r="J81" s="53" t="str">
        <f>+J$5</f>
        <v>Retirement</v>
      </c>
      <c r="K81" s="53" t="str">
        <f>+K$6</f>
        <v>Name of Benefit</v>
      </c>
      <c r="L81" s="53" t="str">
        <f>+L$6</f>
        <v>Name of Benefit</v>
      </c>
    </row>
    <row r="82" spans="1:12" ht="15.75" customHeight="1" x14ac:dyDescent="0.2">
      <c r="A82" s="21"/>
      <c r="B82" s="57" t="str">
        <f t="shared" ref="B82:B92" si="36">B65</f>
        <v/>
      </c>
      <c r="C82" s="378"/>
      <c r="D82" s="58">
        <f>IFERROR(+C82*C$80,0)</f>
        <v>0</v>
      </c>
      <c r="E82" s="58">
        <f>IFERROR(+$C82*$C$79,0)</f>
        <v>0</v>
      </c>
      <c r="F82" s="58">
        <f t="shared" ref="F82:F92" si="37">IFERROR(+E82*$G$4,0)</f>
        <v>0</v>
      </c>
      <c r="G82" s="58">
        <f t="shared" ref="G82:G92" si="38">IFERROR(IF($G$5="Yes",IF(C$79&gt;$G$7,$G$7*$G$6,C$79*$G$6)*C82,0),0)</f>
        <v>0</v>
      </c>
      <c r="H82" s="21"/>
      <c r="I82" s="58">
        <f t="shared" ref="I82:I92" si="39">IFERROR(I$7*C$79*C82,0)</f>
        <v>0</v>
      </c>
      <c r="J82" s="58">
        <f t="shared" ref="J82:J92" si="40">IFERROR(J$7*C$79*C82,0)</f>
        <v>0</v>
      </c>
      <c r="K82" s="58">
        <f t="shared" ref="K82:K92" si="41">IFERROR(K$7*C$79*C82,0)</f>
        <v>0</v>
      </c>
      <c r="L82" s="58">
        <f t="shared" ref="L82:L92" si="42">IFERROR(L$7*C$79*C82,0)</f>
        <v>0</v>
      </c>
    </row>
    <row r="83" spans="1:12" ht="15.75" customHeight="1" x14ac:dyDescent="0.2">
      <c r="A83" s="21"/>
      <c r="B83" s="59" t="str">
        <f t="shared" si="36"/>
        <v/>
      </c>
      <c r="C83" s="378"/>
      <c r="D83" s="58">
        <f t="shared" ref="D83:D92" si="43">IFERROR(+C83*C$80,0)</f>
        <v>0</v>
      </c>
      <c r="E83" s="58">
        <f t="shared" ref="E83:E92" si="44">IFERROR(+$C83*$C$79,0)</f>
        <v>0</v>
      </c>
      <c r="F83" s="58">
        <f t="shared" si="37"/>
        <v>0</v>
      </c>
      <c r="G83" s="58">
        <f t="shared" si="38"/>
        <v>0</v>
      </c>
      <c r="H83" s="21"/>
      <c r="I83" s="58">
        <f t="shared" si="39"/>
        <v>0</v>
      </c>
      <c r="J83" s="58">
        <f t="shared" si="40"/>
        <v>0</v>
      </c>
      <c r="K83" s="58">
        <f t="shared" si="41"/>
        <v>0</v>
      </c>
      <c r="L83" s="58">
        <f t="shared" si="42"/>
        <v>0</v>
      </c>
    </row>
    <row r="84" spans="1:12" ht="15.75" customHeight="1" x14ac:dyDescent="0.2">
      <c r="A84" s="21"/>
      <c r="B84" s="59" t="str">
        <f t="shared" si="36"/>
        <v/>
      </c>
      <c r="C84" s="378"/>
      <c r="D84" s="58">
        <f t="shared" si="43"/>
        <v>0</v>
      </c>
      <c r="E84" s="58">
        <f t="shared" si="44"/>
        <v>0</v>
      </c>
      <c r="F84" s="58">
        <f t="shared" si="37"/>
        <v>0</v>
      </c>
      <c r="G84" s="58">
        <f t="shared" si="38"/>
        <v>0</v>
      </c>
      <c r="H84" s="21"/>
      <c r="I84" s="58">
        <f t="shared" si="39"/>
        <v>0</v>
      </c>
      <c r="J84" s="58">
        <f t="shared" si="40"/>
        <v>0</v>
      </c>
      <c r="K84" s="58">
        <f t="shared" si="41"/>
        <v>0</v>
      </c>
      <c r="L84" s="58">
        <f t="shared" si="42"/>
        <v>0</v>
      </c>
    </row>
    <row r="85" spans="1:12" ht="15.75" customHeight="1" x14ac:dyDescent="0.2">
      <c r="A85" s="21"/>
      <c r="B85" s="59" t="str">
        <f t="shared" si="36"/>
        <v/>
      </c>
      <c r="C85" s="378"/>
      <c r="D85" s="58">
        <f t="shared" si="43"/>
        <v>0</v>
      </c>
      <c r="E85" s="58">
        <f t="shared" si="44"/>
        <v>0</v>
      </c>
      <c r="F85" s="58">
        <f t="shared" si="37"/>
        <v>0</v>
      </c>
      <c r="G85" s="58">
        <f t="shared" si="38"/>
        <v>0</v>
      </c>
      <c r="H85" s="21"/>
      <c r="I85" s="58">
        <f t="shared" si="39"/>
        <v>0</v>
      </c>
      <c r="J85" s="58">
        <f t="shared" si="40"/>
        <v>0</v>
      </c>
      <c r="K85" s="58">
        <f t="shared" si="41"/>
        <v>0</v>
      </c>
      <c r="L85" s="58">
        <f t="shared" si="42"/>
        <v>0</v>
      </c>
    </row>
    <row r="86" spans="1:12" ht="15.75" customHeight="1" x14ac:dyDescent="0.2">
      <c r="A86" s="21"/>
      <c r="B86" s="59" t="str">
        <f t="shared" si="36"/>
        <v/>
      </c>
      <c r="C86" s="378"/>
      <c r="D86" s="58">
        <f t="shared" si="43"/>
        <v>0</v>
      </c>
      <c r="E86" s="58">
        <f t="shared" si="44"/>
        <v>0</v>
      </c>
      <c r="F86" s="58">
        <f t="shared" si="37"/>
        <v>0</v>
      </c>
      <c r="G86" s="58">
        <f t="shared" si="38"/>
        <v>0</v>
      </c>
      <c r="H86" s="21"/>
      <c r="I86" s="58">
        <f t="shared" si="39"/>
        <v>0</v>
      </c>
      <c r="J86" s="58">
        <f t="shared" si="40"/>
        <v>0</v>
      </c>
      <c r="K86" s="58">
        <f t="shared" si="41"/>
        <v>0</v>
      </c>
      <c r="L86" s="58">
        <f t="shared" si="42"/>
        <v>0</v>
      </c>
    </row>
    <row r="87" spans="1:12" ht="15.75" customHeight="1" x14ac:dyDescent="0.2">
      <c r="A87" s="21"/>
      <c r="B87" s="59" t="str">
        <f t="shared" si="36"/>
        <v/>
      </c>
      <c r="C87" s="378"/>
      <c r="D87" s="58">
        <f t="shared" si="43"/>
        <v>0</v>
      </c>
      <c r="E87" s="58">
        <f t="shared" si="44"/>
        <v>0</v>
      </c>
      <c r="F87" s="58">
        <f t="shared" si="37"/>
        <v>0</v>
      </c>
      <c r="G87" s="58">
        <f t="shared" si="38"/>
        <v>0</v>
      </c>
      <c r="H87" s="21"/>
      <c r="I87" s="58">
        <f t="shared" si="39"/>
        <v>0</v>
      </c>
      <c r="J87" s="58">
        <f t="shared" si="40"/>
        <v>0</v>
      </c>
      <c r="K87" s="58">
        <f t="shared" si="41"/>
        <v>0</v>
      </c>
      <c r="L87" s="58">
        <f t="shared" si="42"/>
        <v>0</v>
      </c>
    </row>
    <row r="88" spans="1:12" ht="15.75" customHeight="1" x14ac:dyDescent="0.2">
      <c r="A88" s="21"/>
      <c r="B88" s="59" t="str">
        <f t="shared" si="36"/>
        <v/>
      </c>
      <c r="C88" s="378"/>
      <c r="D88" s="58">
        <f t="shared" si="43"/>
        <v>0</v>
      </c>
      <c r="E88" s="58">
        <f t="shared" si="44"/>
        <v>0</v>
      </c>
      <c r="F88" s="58">
        <f t="shared" si="37"/>
        <v>0</v>
      </c>
      <c r="G88" s="58">
        <f t="shared" si="38"/>
        <v>0</v>
      </c>
      <c r="H88" s="21"/>
      <c r="I88" s="58">
        <f t="shared" si="39"/>
        <v>0</v>
      </c>
      <c r="J88" s="58">
        <f t="shared" si="40"/>
        <v>0</v>
      </c>
      <c r="K88" s="58">
        <f t="shared" si="41"/>
        <v>0</v>
      </c>
      <c r="L88" s="58">
        <f t="shared" si="42"/>
        <v>0</v>
      </c>
    </row>
    <row r="89" spans="1:12" ht="15.75" customHeight="1" x14ac:dyDescent="0.2">
      <c r="A89" s="21"/>
      <c r="B89" s="59" t="str">
        <f t="shared" si="36"/>
        <v/>
      </c>
      <c r="C89" s="378"/>
      <c r="D89" s="58">
        <f t="shared" si="43"/>
        <v>0</v>
      </c>
      <c r="E89" s="58">
        <f t="shared" si="44"/>
        <v>0</v>
      </c>
      <c r="F89" s="58">
        <f t="shared" si="37"/>
        <v>0</v>
      </c>
      <c r="G89" s="58">
        <f t="shared" si="38"/>
        <v>0</v>
      </c>
      <c r="H89" s="21"/>
      <c r="I89" s="58">
        <f t="shared" si="39"/>
        <v>0</v>
      </c>
      <c r="J89" s="58">
        <f t="shared" si="40"/>
        <v>0</v>
      </c>
      <c r="K89" s="58">
        <f t="shared" si="41"/>
        <v>0</v>
      </c>
      <c r="L89" s="58">
        <f t="shared" si="42"/>
        <v>0</v>
      </c>
    </row>
    <row r="90" spans="1:12" ht="15.75" customHeight="1" x14ac:dyDescent="0.2">
      <c r="A90" s="21"/>
      <c r="B90" s="59" t="str">
        <f t="shared" si="36"/>
        <v/>
      </c>
      <c r="C90" s="378"/>
      <c r="D90" s="58">
        <f t="shared" si="43"/>
        <v>0</v>
      </c>
      <c r="E90" s="58">
        <f t="shared" si="44"/>
        <v>0</v>
      </c>
      <c r="F90" s="58">
        <f t="shared" si="37"/>
        <v>0</v>
      </c>
      <c r="G90" s="58">
        <f t="shared" si="38"/>
        <v>0</v>
      </c>
      <c r="H90" s="21"/>
      <c r="I90" s="58">
        <f t="shared" si="39"/>
        <v>0</v>
      </c>
      <c r="J90" s="58">
        <f t="shared" si="40"/>
        <v>0</v>
      </c>
      <c r="K90" s="58">
        <f t="shared" si="41"/>
        <v>0</v>
      </c>
      <c r="L90" s="58">
        <f t="shared" si="42"/>
        <v>0</v>
      </c>
    </row>
    <row r="91" spans="1:12" ht="15.75" customHeight="1" x14ac:dyDescent="0.2">
      <c r="A91" s="21"/>
      <c r="B91" s="59" t="str">
        <f t="shared" si="36"/>
        <v>Management and General (Admin)</v>
      </c>
      <c r="C91" s="379"/>
      <c r="D91" s="58">
        <f t="shared" si="43"/>
        <v>0</v>
      </c>
      <c r="E91" s="58">
        <f t="shared" si="44"/>
        <v>0</v>
      </c>
      <c r="F91" s="58">
        <f t="shared" si="37"/>
        <v>0</v>
      </c>
      <c r="G91" s="58">
        <f t="shared" si="38"/>
        <v>0</v>
      </c>
      <c r="H91" s="21"/>
      <c r="I91" s="58">
        <f t="shared" si="39"/>
        <v>0</v>
      </c>
      <c r="J91" s="58">
        <f t="shared" si="40"/>
        <v>0</v>
      </c>
      <c r="K91" s="58">
        <f t="shared" si="41"/>
        <v>0</v>
      </c>
      <c r="L91" s="58">
        <f t="shared" si="42"/>
        <v>0</v>
      </c>
    </row>
    <row r="92" spans="1:12" ht="15.75" customHeight="1" x14ac:dyDescent="0.2">
      <c r="A92" s="21"/>
      <c r="B92" s="59" t="str">
        <f t="shared" si="36"/>
        <v>Fundraising</v>
      </c>
      <c r="C92" s="378"/>
      <c r="D92" s="58">
        <f t="shared" si="43"/>
        <v>0</v>
      </c>
      <c r="E92" s="58">
        <f t="shared" si="44"/>
        <v>0</v>
      </c>
      <c r="F92" s="58">
        <f t="shared" si="37"/>
        <v>0</v>
      </c>
      <c r="G92" s="58">
        <f t="shared" si="38"/>
        <v>0</v>
      </c>
      <c r="H92" s="21"/>
      <c r="I92" s="58">
        <f t="shared" si="39"/>
        <v>0</v>
      </c>
      <c r="J92" s="58">
        <f t="shared" si="40"/>
        <v>0</v>
      </c>
      <c r="K92" s="58">
        <f t="shared" si="41"/>
        <v>0</v>
      </c>
      <c r="L92" s="58">
        <f t="shared" si="42"/>
        <v>0</v>
      </c>
    </row>
    <row r="93" spans="1:12" ht="15.75" customHeight="1" x14ac:dyDescent="0.2">
      <c r="A93" s="21"/>
      <c r="B93" s="47" t="s">
        <v>0</v>
      </c>
      <c r="C93" s="60">
        <f>IF(C80=0,0,SUM(C82:C92))</f>
        <v>0</v>
      </c>
      <c r="D93" s="61">
        <f>SUM(D82:D92)</f>
        <v>0</v>
      </c>
      <c r="E93" s="62">
        <f>SUM(E82:E92)</f>
        <v>0</v>
      </c>
      <c r="F93" s="62">
        <f>SUM(F82:F92)</f>
        <v>0</v>
      </c>
      <c r="G93" s="63">
        <f>SUM(G82:G92)</f>
        <v>0</v>
      </c>
      <c r="H93" s="21"/>
      <c r="I93" s="62">
        <f>SUM(I82:I92)</f>
        <v>0</v>
      </c>
      <c r="J93" s="62">
        <f>SUM(J82:J92)</f>
        <v>0</v>
      </c>
      <c r="K93" s="62">
        <f>SUM(K82:K92)</f>
        <v>0</v>
      </c>
      <c r="L93" s="62">
        <f>SUM(L82:L92)</f>
        <v>0</v>
      </c>
    </row>
    <row r="94" spans="1:12" ht="15.75" customHeight="1" x14ac:dyDescent="0.2">
      <c r="A94" s="21"/>
      <c r="B94" s="21"/>
      <c r="C94" s="231" t="str">
        <f>IF(C80=0,"",IF(SUM(C82:C92)=100%,"","Must be 100%"))</f>
        <v/>
      </c>
      <c r="D94" s="21"/>
      <c r="E94" s="21"/>
      <c r="F94" s="21"/>
      <c r="G94" s="21"/>
      <c r="H94" s="21"/>
      <c r="I94" s="21"/>
      <c r="J94" s="21"/>
      <c r="K94" s="21"/>
      <c r="L94" s="21"/>
    </row>
    <row r="95" spans="1:12" ht="15.75" customHeight="1" x14ac:dyDescent="0.2">
      <c r="A95" s="196" t="s">
        <v>70</v>
      </c>
      <c r="B95" s="349"/>
      <c r="C95" s="64"/>
      <c r="D95" s="65"/>
      <c r="E95" s="66"/>
      <c r="F95" s="51"/>
      <c r="G95" s="21"/>
      <c r="H95" s="21"/>
      <c r="I95" s="21"/>
      <c r="J95" s="21"/>
      <c r="K95" s="21"/>
      <c r="L95" s="21"/>
    </row>
    <row r="96" spans="1:12" ht="15.75" customHeight="1" x14ac:dyDescent="0.2">
      <c r="A96" s="21"/>
      <c r="B96" s="193" t="s">
        <v>71</v>
      </c>
      <c r="C96" s="376"/>
      <c r="D96" s="54"/>
      <c r="E96" s="54"/>
      <c r="F96" s="51"/>
      <c r="G96" s="21"/>
      <c r="H96" s="21"/>
      <c r="I96" s="21"/>
      <c r="J96" s="21"/>
      <c r="K96" s="21"/>
      <c r="L96" s="21"/>
    </row>
    <row r="97" spans="1:12" ht="15.75" customHeight="1" x14ac:dyDescent="0.2">
      <c r="A97" s="21"/>
      <c r="B97" s="204" t="s">
        <v>72</v>
      </c>
      <c r="C97" s="377"/>
      <c r="D97" s="55"/>
      <c r="E97" s="55"/>
      <c r="F97" s="24"/>
      <c r="G97" s="24"/>
      <c r="H97" s="21"/>
      <c r="I97" s="51"/>
      <c r="J97" s="24"/>
      <c r="K97" s="24"/>
      <c r="L97" s="24"/>
    </row>
    <row r="98" spans="1:12" ht="15.75" customHeight="1" thickBot="1" x14ac:dyDescent="0.25">
      <c r="A98" s="21"/>
      <c r="B98" s="21"/>
      <c r="C98" s="27" t="s">
        <v>8</v>
      </c>
      <c r="D98" s="53" t="s">
        <v>7</v>
      </c>
      <c r="E98" s="56" t="s">
        <v>22</v>
      </c>
      <c r="F98" s="56" t="s">
        <v>23</v>
      </c>
      <c r="G98" s="53" t="s">
        <v>24</v>
      </c>
      <c r="H98" s="21"/>
      <c r="I98" s="53" t="str">
        <f>+I$6</f>
        <v>Name of Tax</v>
      </c>
      <c r="J98" s="53" t="str">
        <f>+J$5</f>
        <v>Retirement</v>
      </c>
      <c r="K98" s="53" t="str">
        <f>+K$6</f>
        <v>Name of Benefit</v>
      </c>
      <c r="L98" s="53" t="str">
        <f>+L$6</f>
        <v>Name of Benefit</v>
      </c>
    </row>
    <row r="99" spans="1:12" ht="15.75" customHeight="1" x14ac:dyDescent="0.2">
      <c r="A99" s="21"/>
      <c r="B99" s="57" t="str">
        <f t="shared" ref="B99:B109" si="45">B82</f>
        <v/>
      </c>
      <c r="C99" s="378"/>
      <c r="D99" s="58">
        <f>IFERROR(+C99*C$97,0)</f>
        <v>0</v>
      </c>
      <c r="E99" s="58">
        <f>IFERROR(+$C99*$C$96,0)</f>
        <v>0</v>
      </c>
      <c r="F99" s="58">
        <f t="shared" ref="F99:F109" si="46">IFERROR(+E99*$G$4,0)</f>
        <v>0</v>
      </c>
      <c r="G99" s="58">
        <f t="shared" ref="G99:G109" si="47">IFERROR(IF($G$5="Yes",IF(C$96&gt;$G$7,$G$7*$G$6,C$96*$G$6)*C99,0),0)</f>
        <v>0</v>
      </c>
      <c r="H99" s="21"/>
      <c r="I99" s="58">
        <f t="shared" ref="I99:I109" si="48">IFERROR(I$7*C$96*C99,0)</f>
        <v>0</v>
      </c>
      <c r="J99" s="58">
        <f t="shared" ref="J99:J109" si="49">IFERROR(J$7*C$96*C99,0)</f>
        <v>0</v>
      </c>
      <c r="K99" s="58">
        <f t="shared" ref="K99:K109" si="50">IFERROR(K$7*C$96*C99,0)</f>
        <v>0</v>
      </c>
      <c r="L99" s="58">
        <f t="shared" ref="L99:L109" si="51">IFERROR(L$7*C$96*C99,0)</f>
        <v>0</v>
      </c>
    </row>
    <row r="100" spans="1:12" ht="15.75" customHeight="1" x14ac:dyDescent="0.2">
      <c r="A100" s="21"/>
      <c r="B100" s="59" t="str">
        <f t="shared" si="45"/>
        <v/>
      </c>
      <c r="C100" s="378"/>
      <c r="D100" s="58">
        <f t="shared" ref="D100:D109" si="52">IFERROR(+C100*C$97,0)</f>
        <v>0</v>
      </c>
      <c r="E100" s="58">
        <f t="shared" ref="E100:E109" si="53">IFERROR(+$C100*$C$96,0)</f>
        <v>0</v>
      </c>
      <c r="F100" s="58">
        <f t="shared" si="46"/>
        <v>0</v>
      </c>
      <c r="G100" s="58">
        <f t="shared" si="47"/>
        <v>0</v>
      </c>
      <c r="H100" s="21"/>
      <c r="I100" s="58">
        <f t="shared" si="48"/>
        <v>0</v>
      </c>
      <c r="J100" s="58">
        <f t="shared" si="49"/>
        <v>0</v>
      </c>
      <c r="K100" s="58">
        <f t="shared" si="50"/>
        <v>0</v>
      </c>
      <c r="L100" s="58">
        <f t="shared" si="51"/>
        <v>0</v>
      </c>
    </row>
    <row r="101" spans="1:12" ht="15.75" customHeight="1" x14ac:dyDescent="0.2">
      <c r="A101" s="21"/>
      <c r="B101" s="59" t="str">
        <f t="shared" si="45"/>
        <v/>
      </c>
      <c r="C101" s="378"/>
      <c r="D101" s="58">
        <f t="shared" si="52"/>
        <v>0</v>
      </c>
      <c r="E101" s="58">
        <f t="shared" si="53"/>
        <v>0</v>
      </c>
      <c r="F101" s="58">
        <f t="shared" si="46"/>
        <v>0</v>
      </c>
      <c r="G101" s="58">
        <f t="shared" si="47"/>
        <v>0</v>
      </c>
      <c r="H101" s="21"/>
      <c r="I101" s="58">
        <f t="shared" si="48"/>
        <v>0</v>
      </c>
      <c r="J101" s="58">
        <f t="shared" si="49"/>
        <v>0</v>
      </c>
      <c r="K101" s="58">
        <f t="shared" si="50"/>
        <v>0</v>
      </c>
      <c r="L101" s="58">
        <f t="shared" si="51"/>
        <v>0</v>
      </c>
    </row>
    <row r="102" spans="1:12" ht="15.75" customHeight="1" x14ac:dyDescent="0.2">
      <c r="A102" s="21"/>
      <c r="B102" s="59" t="str">
        <f t="shared" si="45"/>
        <v/>
      </c>
      <c r="C102" s="378"/>
      <c r="D102" s="58">
        <f t="shared" si="52"/>
        <v>0</v>
      </c>
      <c r="E102" s="58">
        <f t="shared" si="53"/>
        <v>0</v>
      </c>
      <c r="F102" s="58">
        <f t="shared" si="46"/>
        <v>0</v>
      </c>
      <c r="G102" s="58">
        <f t="shared" si="47"/>
        <v>0</v>
      </c>
      <c r="H102" s="21"/>
      <c r="I102" s="58">
        <f t="shared" si="48"/>
        <v>0</v>
      </c>
      <c r="J102" s="58">
        <f t="shared" si="49"/>
        <v>0</v>
      </c>
      <c r="K102" s="58">
        <f t="shared" si="50"/>
        <v>0</v>
      </c>
      <c r="L102" s="58">
        <f t="shared" si="51"/>
        <v>0</v>
      </c>
    </row>
    <row r="103" spans="1:12" ht="15.75" customHeight="1" x14ac:dyDescent="0.2">
      <c r="A103" s="21"/>
      <c r="B103" s="59" t="str">
        <f t="shared" si="45"/>
        <v/>
      </c>
      <c r="C103" s="378"/>
      <c r="D103" s="58">
        <f t="shared" si="52"/>
        <v>0</v>
      </c>
      <c r="E103" s="58">
        <f t="shared" si="53"/>
        <v>0</v>
      </c>
      <c r="F103" s="58">
        <f t="shared" si="46"/>
        <v>0</v>
      </c>
      <c r="G103" s="58">
        <f t="shared" si="47"/>
        <v>0</v>
      </c>
      <c r="H103" s="21"/>
      <c r="I103" s="58">
        <f t="shared" si="48"/>
        <v>0</v>
      </c>
      <c r="J103" s="58">
        <f t="shared" si="49"/>
        <v>0</v>
      </c>
      <c r="K103" s="58">
        <f t="shared" si="50"/>
        <v>0</v>
      </c>
      <c r="L103" s="58">
        <f t="shared" si="51"/>
        <v>0</v>
      </c>
    </row>
    <row r="104" spans="1:12" ht="15.75" customHeight="1" x14ac:dyDescent="0.2">
      <c r="A104" s="21"/>
      <c r="B104" s="59" t="str">
        <f t="shared" si="45"/>
        <v/>
      </c>
      <c r="C104" s="378"/>
      <c r="D104" s="58">
        <f t="shared" si="52"/>
        <v>0</v>
      </c>
      <c r="E104" s="58">
        <f t="shared" si="53"/>
        <v>0</v>
      </c>
      <c r="F104" s="58">
        <f t="shared" si="46"/>
        <v>0</v>
      </c>
      <c r="G104" s="58">
        <f t="shared" si="47"/>
        <v>0</v>
      </c>
      <c r="H104" s="21"/>
      <c r="I104" s="58">
        <f t="shared" si="48"/>
        <v>0</v>
      </c>
      <c r="J104" s="58">
        <f t="shared" si="49"/>
        <v>0</v>
      </c>
      <c r="K104" s="58">
        <f t="shared" si="50"/>
        <v>0</v>
      </c>
      <c r="L104" s="58">
        <f t="shared" si="51"/>
        <v>0</v>
      </c>
    </row>
    <row r="105" spans="1:12" ht="15.75" customHeight="1" x14ac:dyDescent="0.2">
      <c r="A105" s="21"/>
      <c r="B105" s="59" t="str">
        <f t="shared" si="45"/>
        <v/>
      </c>
      <c r="C105" s="378"/>
      <c r="D105" s="58">
        <f t="shared" si="52"/>
        <v>0</v>
      </c>
      <c r="E105" s="58">
        <f t="shared" si="53"/>
        <v>0</v>
      </c>
      <c r="F105" s="58">
        <f t="shared" si="46"/>
        <v>0</v>
      </c>
      <c r="G105" s="58">
        <f t="shared" si="47"/>
        <v>0</v>
      </c>
      <c r="H105" s="21"/>
      <c r="I105" s="58">
        <f t="shared" si="48"/>
        <v>0</v>
      </c>
      <c r="J105" s="58">
        <f t="shared" si="49"/>
        <v>0</v>
      </c>
      <c r="K105" s="58">
        <f t="shared" si="50"/>
        <v>0</v>
      </c>
      <c r="L105" s="58">
        <f t="shared" si="51"/>
        <v>0</v>
      </c>
    </row>
    <row r="106" spans="1:12" ht="15.75" customHeight="1" x14ac:dyDescent="0.2">
      <c r="A106" s="21"/>
      <c r="B106" s="59" t="str">
        <f t="shared" si="45"/>
        <v/>
      </c>
      <c r="C106" s="378"/>
      <c r="D106" s="58">
        <f t="shared" si="52"/>
        <v>0</v>
      </c>
      <c r="E106" s="58">
        <f t="shared" si="53"/>
        <v>0</v>
      </c>
      <c r="F106" s="58">
        <f t="shared" si="46"/>
        <v>0</v>
      </c>
      <c r="G106" s="58">
        <f t="shared" si="47"/>
        <v>0</v>
      </c>
      <c r="H106" s="21"/>
      <c r="I106" s="58">
        <f t="shared" si="48"/>
        <v>0</v>
      </c>
      <c r="J106" s="58">
        <f t="shared" si="49"/>
        <v>0</v>
      </c>
      <c r="K106" s="58">
        <f t="shared" si="50"/>
        <v>0</v>
      </c>
      <c r="L106" s="58">
        <f t="shared" si="51"/>
        <v>0</v>
      </c>
    </row>
    <row r="107" spans="1:12" ht="15.75" customHeight="1" x14ac:dyDescent="0.2">
      <c r="A107" s="21"/>
      <c r="B107" s="59" t="str">
        <f t="shared" si="45"/>
        <v/>
      </c>
      <c r="C107" s="378"/>
      <c r="D107" s="58">
        <f t="shared" si="52"/>
        <v>0</v>
      </c>
      <c r="E107" s="58">
        <f t="shared" si="53"/>
        <v>0</v>
      </c>
      <c r="F107" s="58">
        <f t="shared" si="46"/>
        <v>0</v>
      </c>
      <c r="G107" s="58">
        <f t="shared" si="47"/>
        <v>0</v>
      </c>
      <c r="H107" s="21"/>
      <c r="I107" s="58">
        <f t="shared" si="48"/>
        <v>0</v>
      </c>
      <c r="J107" s="58">
        <f t="shared" si="49"/>
        <v>0</v>
      </c>
      <c r="K107" s="58">
        <f t="shared" si="50"/>
        <v>0</v>
      </c>
      <c r="L107" s="58">
        <f t="shared" si="51"/>
        <v>0</v>
      </c>
    </row>
    <row r="108" spans="1:12" ht="15.75" customHeight="1" x14ac:dyDescent="0.2">
      <c r="A108" s="21"/>
      <c r="B108" s="59" t="str">
        <f t="shared" si="45"/>
        <v>Management and General (Admin)</v>
      </c>
      <c r="C108" s="379"/>
      <c r="D108" s="58">
        <f t="shared" si="52"/>
        <v>0</v>
      </c>
      <c r="E108" s="58">
        <f t="shared" si="53"/>
        <v>0</v>
      </c>
      <c r="F108" s="58">
        <f t="shared" si="46"/>
        <v>0</v>
      </c>
      <c r="G108" s="58">
        <f t="shared" si="47"/>
        <v>0</v>
      </c>
      <c r="H108" s="21"/>
      <c r="I108" s="58">
        <f t="shared" si="48"/>
        <v>0</v>
      </c>
      <c r="J108" s="58">
        <f t="shared" si="49"/>
        <v>0</v>
      </c>
      <c r="K108" s="58">
        <f t="shared" si="50"/>
        <v>0</v>
      </c>
      <c r="L108" s="58">
        <f t="shared" si="51"/>
        <v>0</v>
      </c>
    </row>
    <row r="109" spans="1:12" ht="15.75" customHeight="1" x14ac:dyDescent="0.2">
      <c r="A109" s="21"/>
      <c r="B109" s="59" t="str">
        <f t="shared" si="45"/>
        <v>Fundraising</v>
      </c>
      <c r="C109" s="378"/>
      <c r="D109" s="58">
        <f t="shared" si="52"/>
        <v>0</v>
      </c>
      <c r="E109" s="58">
        <f t="shared" si="53"/>
        <v>0</v>
      </c>
      <c r="F109" s="58">
        <f t="shared" si="46"/>
        <v>0</v>
      </c>
      <c r="G109" s="58">
        <f t="shared" si="47"/>
        <v>0</v>
      </c>
      <c r="H109" s="21"/>
      <c r="I109" s="58">
        <f t="shared" si="48"/>
        <v>0</v>
      </c>
      <c r="J109" s="58">
        <f t="shared" si="49"/>
        <v>0</v>
      </c>
      <c r="K109" s="58">
        <f t="shared" si="50"/>
        <v>0</v>
      </c>
      <c r="L109" s="58">
        <f t="shared" si="51"/>
        <v>0</v>
      </c>
    </row>
    <row r="110" spans="1:12" ht="15.75" customHeight="1" x14ac:dyDescent="0.2">
      <c r="A110" s="21"/>
      <c r="B110" s="47" t="s">
        <v>0</v>
      </c>
      <c r="C110" s="60">
        <f>IF(C97=0,0,SUM(C99:C109))</f>
        <v>0</v>
      </c>
      <c r="D110" s="61">
        <f>SUM(D99:D109)</f>
        <v>0</v>
      </c>
      <c r="E110" s="62">
        <f>SUM(E99:E109)</f>
        <v>0</v>
      </c>
      <c r="F110" s="62">
        <f>SUM(F99:F109)</f>
        <v>0</v>
      </c>
      <c r="G110" s="63">
        <f>SUM(G99:G109)</f>
        <v>0</v>
      </c>
      <c r="H110" s="21"/>
      <c r="I110" s="62">
        <f>SUM(I99:I109)</f>
        <v>0</v>
      </c>
      <c r="J110" s="62">
        <f>SUM(J99:J109)</f>
        <v>0</v>
      </c>
      <c r="K110" s="62">
        <f>SUM(K99:K109)</f>
        <v>0</v>
      </c>
      <c r="L110" s="62">
        <f>SUM(L99:L109)</f>
        <v>0</v>
      </c>
    </row>
    <row r="111" spans="1:12" ht="15.75" customHeight="1" x14ac:dyDescent="0.2">
      <c r="A111" s="21"/>
      <c r="B111" s="21"/>
      <c r="C111" s="231" t="str">
        <f>IF(C97=0,"",IF(SUM(C99:C109)=100%,"","Must be 100%"))</f>
        <v/>
      </c>
      <c r="D111" s="21"/>
      <c r="E111" s="21"/>
      <c r="F111" s="21"/>
      <c r="G111" s="21"/>
      <c r="H111" s="21"/>
      <c r="I111" s="21"/>
      <c r="J111" s="21"/>
      <c r="K111" s="21"/>
      <c r="L111" s="21"/>
    </row>
    <row r="112" spans="1:12" ht="15.75" customHeight="1" x14ac:dyDescent="0.2">
      <c r="A112" s="196" t="s">
        <v>70</v>
      </c>
      <c r="B112" s="349"/>
      <c r="C112" s="64"/>
      <c r="D112" s="65"/>
      <c r="E112" s="66"/>
      <c r="F112" s="51"/>
      <c r="G112" s="21"/>
      <c r="H112" s="21"/>
      <c r="I112" s="21"/>
      <c r="J112" s="21"/>
      <c r="K112" s="21"/>
      <c r="L112" s="21"/>
    </row>
    <row r="113" spans="1:12" ht="15.75" customHeight="1" x14ac:dyDescent="0.2">
      <c r="A113" s="21"/>
      <c r="B113" s="193" t="s">
        <v>71</v>
      </c>
      <c r="C113" s="376"/>
      <c r="D113" s="54"/>
      <c r="E113" s="54"/>
      <c r="F113" s="51"/>
      <c r="G113" s="21"/>
      <c r="H113" s="21"/>
      <c r="I113" s="21"/>
      <c r="J113" s="21"/>
      <c r="K113" s="21"/>
      <c r="L113" s="21"/>
    </row>
    <row r="114" spans="1:12" ht="15.75" customHeight="1" x14ac:dyDescent="0.2">
      <c r="A114" s="21"/>
      <c r="B114" s="204" t="s">
        <v>72</v>
      </c>
      <c r="C114" s="377"/>
      <c r="D114" s="55"/>
      <c r="E114" s="55"/>
      <c r="F114" s="24"/>
      <c r="G114" s="24"/>
      <c r="H114" s="21"/>
      <c r="I114" s="51"/>
      <c r="J114" s="24"/>
      <c r="K114" s="24"/>
      <c r="L114" s="24"/>
    </row>
    <row r="115" spans="1:12" ht="15.75" customHeight="1" thickBot="1" x14ac:dyDescent="0.25">
      <c r="A115" s="21"/>
      <c r="B115" s="21"/>
      <c r="C115" s="27" t="s">
        <v>8</v>
      </c>
      <c r="D115" s="53" t="s">
        <v>7</v>
      </c>
      <c r="E115" s="56" t="s">
        <v>22</v>
      </c>
      <c r="F115" s="56" t="s">
        <v>23</v>
      </c>
      <c r="G115" s="53" t="s">
        <v>24</v>
      </c>
      <c r="H115" s="21"/>
      <c r="I115" s="56" t="str">
        <f>+I$6</f>
        <v>Name of Tax</v>
      </c>
      <c r="J115" s="53" t="str">
        <f>+J$5</f>
        <v>Retirement</v>
      </c>
      <c r="K115" s="53" t="str">
        <f>+K$6</f>
        <v>Name of Benefit</v>
      </c>
      <c r="L115" s="53" t="str">
        <f>+L$6</f>
        <v>Name of Benefit</v>
      </c>
    </row>
    <row r="116" spans="1:12" ht="15.75" customHeight="1" x14ac:dyDescent="0.2">
      <c r="A116" s="21"/>
      <c r="B116" s="57" t="str">
        <f t="shared" ref="B116:B126" si="54">B99</f>
        <v/>
      </c>
      <c r="C116" s="378"/>
      <c r="D116" s="58">
        <f>IFERROR(+C116*C$114,0)</f>
        <v>0</v>
      </c>
      <c r="E116" s="58">
        <f>IFERROR(+$C116*$C$113,0)</f>
        <v>0</v>
      </c>
      <c r="F116" s="58">
        <f t="shared" ref="F116:F126" si="55">IFERROR(+E116*$G$4,0)</f>
        <v>0</v>
      </c>
      <c r="G116" s="58">
        <f t="shared" ref="G116:G126" si="56">IFERROR(IF($G$5="Yes",IF(C$113&gt;$G$7,$G$7*$G$6,C$113*$G$6)*C116,0),0)</f>
        <v>0</v>
      </c>
      <c r="H116" s="21"/>
      <c r="I116" s="58">
        <f t="shared" ref="I116:I126" si="57">IFERROR(I$7*C$113*C116,0)</f>
        <v>0</v>
      </c>
      <c r="J116" s="58">
        <f t="shared" ref="J116:J126" si="58">IFERROR(J$7*C$113*C116,0)</f>
        <v>0</v>
      </c>
      <c r="K116" s="58">
        <f t="shared" ref="K116:K126" si="59">IFERROR(K$7*C$113*C116,0)</f>
        <v>0</v>
      </c>
      <c r="L116" s="58">
        <f t="shared" ref="L116:L126" si="60">IFERROR(L$7*C$113*C116,0)</f>
        <v>0</v>
      </c>
    </row>
    <row r="117" spans="1:12" ht="15.75" customHeight="1" x14ac:dyDescent="0.2">
      <c r="A117" s="21"/>
      <c r="B117" s="59" t="str">
        <f t="shared" si="54"/>
        <v/>
      </c>
      <c r="C117" s="378"/>
      <c r="D117" s="58">
        <f t="shared" ref="D117:D126" si="61">IFERROR(+C117*C$114,0)</f>
        <v>0</v>
      </c>
      <c r="E117" s="58">
        <f t="shared" ref="E117:E126" si="62">IFERROR(+$C117*$C$113,0)</f>
        <v>0</v>
      </c>
      <c r="F117" s="58">
        <f t="shared" si="55"/>
        <v>0</v>
      </c>
      <c r="G117" s="58">
        <f t="shared" si="56"/>
        <v>0</v>
      </c>
      <c r="H117" s="21"/>
      <c r="I117" s="58">
        <f t="shared" si="57"/>
        <v>0</v>
      </c>
      <c r="J117" s="58">
        <f t="shared" si="58"/>
        <v>0</v>
      </c>
      <c r="K117" s="58">
        <f t="shared" si="59"/>
        <v>0</v>
      </c>
      <c r="L117" s="58">
        <f t="shared" si="60"/>
        <v>0</v>
      </c>
    </row>
    <row r="118" spans="1:12" ht="15.75" customHeight="1" x14ac:dyDescent="0.2">
      <c r="A118" s="21"/>
      <c r="B118" s="59" t="str">
        <f t="shared" si="54"/>
        <v/>
      </c>
      <c r="C118" s="378"/>
      <c r="D118" s="58">
        <f t="shared" si="61"/>
        <v>0</v>
      </c>
      <c r="E118" s="58">
        <f t="shared" si="62"/>
        <v>0</v>
      </c>
      <c r="F118" s="58">
        <f t="shared" si="55"/>
        <v>0</v>
      </c>
      <c r="G118" s="58">
        <f t="shared" si="56"/>
        <v>0</v>
      </c>
      <c r="H118" s="21"/>
      <c r="I118" s="58">
        <f t="shared" si="57"/>
        <v>0</v>
      </c>
      <c r="J118" s="58">
        <f t="shared" si="58"/>
        <v>0</v>
      </c>
      <c r="K118" s="58">
        <f t="shared" si="59"/>
        <v>0</v>
      </c>
      <c r="L118" s="58">
        <f t="shared" si="60"/>
        <v>0</v>
      </c>
    </row>
    <row r="119" spans="1:12" ht="15.75" customHeight="1" x14ac:dyDescent="0.2">
      <c r="A119" s="21"/>
      <c r="B119" s="59" t="str">
        <f t="shared" si="54"/>
        <v/>
      </c>
      <c r="C119" s="378"/>
      <c r="D119" s="58">
        <f t="shared" si="61"/>
        <v>0</v>
      </c>
      <c r="E119" s="58">
        <f t="shared" si="62"/>
        <v>0</v>
      </c>
      <c r="F119" s="58">
        <f t="shared" si="55"/>
        <v>0</v>
      </c>
      <c r="G119" s="58">
        <f t="shared" si="56"/>
        <v>0</v>
      </c>
      <c r="H119" s="21"/>
      <c r="I119" s="58">
        <f t="shared" si="57"/>
        <v>0</v>
      </c>
      <c r="J119" s="58">
        <f t="shared" si="58"/>
        <v>0</v>
      </c>
      <c r="K119" s="58">
        <f t="shared" si="59"/>
        <v>0</v>
      </c>
      <c r="L119" s="58">
        <f t="shared" si="60"/>
        <v>0</v>
      </c>
    </row>
    <row r="120" spans="1:12" ht="15.75" customHeight="1" x14ac:dyDescent="0.2">
      <c r="A120" s="21"/>
      <c r="B120" s="59" t="str">
        <f t="shared" si="54"/>
        <v/>
      </c>
      <c r="C120" s="378"/>
      <c r="D120" s="58">
        <f t="shared" si="61"/>
        <v>0</v>
      </c>
      <c r="E120" s="58">
        <f t="shared" si="62"/>
        <v>0</v>
      </c>
      <c r="F120" s="58">
        <f t="shared" si="55"/>
        <v>0</v>
      </c>
      <c r="G120" s="58">
        <f t="shared" si="56"/>
        <v>0</v>
      </c>
      <c r="H120" s="21"/>
      <c r="I120" s="58">
        <f t="shared" si="57"/>
        <v>0</v>
      </c>
      <c r="J120" s="58">
        <f t="shared" si="58"/>
        <v>0</v>
      </c>
      <c r="K120" s="58">
        <f t="shared" si="59"/>
        <v>0</v>
      </c>
      <c r="L120" s="58">
        <f t="shared" si="60"/>
        <v>0</v>
      </c>
    </row>
    <row r="121" spans="1:12" ht="15.75" customHeight="1" x14ac:dyDescent="0.2">
      <c r="A121" s="21"/>
      <c r="B121" s="59" t="str">
        <f t="shared" si="54"/>
        <v/>
      </c>
      <c r="C121" s="378"/>
      <c r="D121" s="58">
        <f t="shared" si="61"/>
        <v>0</v>
      </c>
      <c r="E121" s="58">
        <f t="shared" si="62"/>
        <v>0</v>
      </c>
      <c r="F121" s="58">
        <f t="shared" si="55"/>
        <v>0</v>
      </c>
      <c r="G121" s="58">
        <f t="shared" si="56"/>
        <v>0</v>
      </c>
      <c r="H121" s="21"/>
      <c r="I121" s="58">
        <f t="shared" si="57"/>
        <v>0</v>
      </c>
      <c r="J121" s="58">
        <f t="shared" si="58"/>
        <v>0</v>
      </c>
      <c r="K121" s="58">
        <f t="shared" si="59"/>
        <v>0</v>
      </c>
      <c r="L121" s="58">
        <f t="shared" si="60"/>
        <v>0</v>
      </c>
    </row>
    <row r="122" spans="1:12" ht="15.75" customHeight="1" x14ac:dyDescent="0.2">
      <c r="A122" s="21"/>
      <c r="B122" s="59" t="str">
        <f t="shared" si="54"/>
        <v/>
      </c>
      <c r="C122" s="378"/>
      <c r="D122" s="58">
        <f t="shared" si="61"/>
        <v>0</v>
      </c>
      <c r="E122" s="58">
        <f t="shared" si="62"/>
        <v>0</v>
      </c>
      <c r="F122" s="58">
        <f t="shared" si="55"/>
        <v>0</v>
      </c>
      <c r="G122" s="58">
        <f t="shared" si="56"/>
        <v>0</v>
      </c>
      <c r="H122" s="21"/>
      <c r="I122" s="58">
        <f t="shared" si="57"/>
        <v>0</v>
      </c>
      <c r="J122" s="58">
        <f t="shared" si="58"/>
        <v>0</v>
      </c>
      <c r="K122" s="58">
        <f t="shared" si="59"/>
        <v>0</v>
      </c>
      <c r="L122" s="58">
        <f t="shared" si="60"/>
        <v>0</v>
      </c>
    </row>
    <row r="123" spans="1:12" ht="15.75" customHeight="1" x14ac:dyDescent="0.2">
      <c r="A123" s="21"/>
      <c r="B123" s="59" t="str">
        <f t="shared" si="54"/>
        <v/>
      </c>
      <c r="C123" s="378"/>
      <c r="D123" s="58">
        <f t="shared" si="61"/>
        <v>0</v>
      </c>
      <c r="E123" s="58">
        <f t="shared" si="62"/>
        <v>0</v>
      </c>
      <c r="F123" s="58">
        <f t="shared" si="55"/>
        <v>0</v>
      </c>
      <c r="G123" s="58">
        <f t="shared" si="56"/>
        <v>0</v>
      </c>
      <c r="H123" s="21"/>
      <c r="I123" s="58">
        <f t="shared" si="57"/>
        <v>0</v>
      </c>
      <c r="J123" s="58">
        <f t="shared" si="58"/>
        <v>0</v>
      </c>
      <c r="K123" s="58">
        <f t="shared" si="59"/>
        <v>0</v>
      </c>
      <c r="L123" s="58">
        <f t="shared" si="60"/>
        <v>0</v>
      </c>
    </row>
    <row r="124" spans="1:12" ht="15.75" customHeight="1" x14ac:dyDescent="0.2">
      <c r="A124" s="21"/>
      <c r="B124" s="59" t="str">
        <f t="shared" si="54"/>
        <v/>
      </c>
      <c r="C124" s="378"/>
      <c r="D124" s="58">
        <f t="shared" si="61"/>
        <v>0</v>
      </c>
      <c r="E124" s="58">
        <f t="shared" si="62"/>
        <v>0</v>
      </c>
      <c r="F124" s="58">
        <f t="shared" si="55"/>
        <v>0</v>
      </c>
      <c r="G124" s="58">
        <f t="shared" si="56"/>
        <v>0</v>
      </c>
      <c r="H124" s="21"/>
      <c r="I124" s="58">
        <f t="shared" si="57"/>
        <v>0</v>
      </c>
      <c r="J124" s="58">
        <f t="shared" si="58"/>
        <v>0</v>
      </c>
      <c r="K124" s="58">
        <f t="shared" si="59"/>
        <v>0</v>
      </c>
      <c r="L124" s="58">
        <f t="shared" si="60"/>
        <v>0</v>
      </c>
    </row>
    <row r="125" spans="1:12" ht="15.75" customHeight="1" x14ac:dyDescent="0.2">
      <c r="A125" s="21"/>
      <c r="B125" s="59" t="str">
        <f t="shared" si="54"/>
        <v>Management and General (Admin)</v>
      </c>
      <c r="C125" s="379"/>
      <c r="D125" s="58">
        <f t="shared" si="61"/>
        <v>0</v>
      </c>
      <c r="E125" s="58">
        <f t="shared" si="62"/>
        <v>0</v>
      </c>
      <c r="F125" s="58">
        <f t="shared" si="55"/>
        <v>0</v>
      </c>
      <c r="G125" s="58">
        <f t="shared" si="56"/>
        <v>0</v>
      </c>
      <c r="H125" s="21"/>
      <c r="I125" s="58">
        <f t="shared" si="57"/>
        <v>0</v>
      </c>
      <c r="J125" s="58">
        <f t="shared" si="58"/>
        <v>0</v>
      </c>
      <c r="K125" s="58">
        <f t="shared" si="59"/>
        <v>0</v>
      </c>
      <c r="L125" s="58">
        <f t="shared" si="60"/>
        <v>0</v>
      </c>
    </row>
    <row r="126" spans="1:12" ht="15.75" customHeight="1" x14ac:dyDescent="0.2">
      <c r="A126" s="21"/>
      <c r="B126" s="59" t="str">
        <f t="shared" si="54"/>
        <v>Fundraising</v>
      </c>
      <c r="C126" s="378"/>
      <c r="D126" s="58">
        <f t="shared" si="61"/>
        <v>0</v>
      </c>
      <c r="E126" s="58">
        <f t="shared" si="62"/>
        <v>0</v>
      </c>
      <c r="F126" s="58">
        <f t="shared" si="55"/>
        <v>0</v>
      </c>
      <c r="G126" s="58">
        <f t="shared" si="56"/>
        <v>0</v>
      </c>
      <c r="H126" s="21"/>
      <c r="I126" s="58">
        <f t="shared" si="57"/>
        <v>0</v>
      </c>
      <c r="J126" s="58">
        <f t="shared" si="58"/>
        <v>0</v>
      </c>
      <c r="K126" s="58">
        <f t="shared" si="59"/>
        <v>0</v>
      </c>
      <c r="L126" s="58">
        <f t="shared" si="60"/>
        <v>0</v>
      </c>
    </row>
    <row r="127" spans="1:12" ht="15.75" customHeight="1" x14ac:dyDescent="0.2">
      <c r="A127" s="21"/>
      <c r="B127" s="47" t="s">
        <v>0</v>
      </c>
      <c r="C127" s="60">
        <f>IF(C114=0,0,SUM(C116:C126))</f>
        <v>0</v>
      </c>
      <c r="D127" s="61">
        <f>SUM(D116:D126)</f>
        <v>0</v>
      </c>
      <c r="E127" s="62">
        <f>SUM(E116:E126)</f>
        <v>0</v>
      </c>
      <c r="F127" s="62">
        <f>SUM(F116:F126)</f>
        <v>0</v>
      </c>
      <c r="G127" s="63">
        <f>SUM(G116:G126)</f>
        <v>0</v>
      </c>
      <c r="H127" s="21"/>
      <c r="I127" s="62">
        <f>SUM(I116:I126)</f>
        <v>0</v>
      </c>
      <c r="J127" s="62">
        <f>SUM(J116:J126)</f>
        <v>0</v>
      </c>
      <c r="K127" s="62">
        <f>SUM(K116:K126)</f>
        <v>0</v>
      </c>
      <c r="L127" s="62">
        <f>SUM(L116:L126)</f>
        <v>0</v>
      </c>
    </row>
    <row r="128" spans="1:12" ht="15.75" customHeight="1" x14ac:dyDescent="0.2">
      <c r="A128" s="21"/>
      <c r="B128" s="21"/>
      <c r="C128" s="231" t="str">
        <f>IF(C114=0,"",IF(SUM(C116:C126)=100%,"","Must be 100%"))</f>
        <v/>
      </c>
      <c r="D128" s="21"/>
      <c r="E128" s="21"/>
      <c r="F128" s="21"/>
      <c r="G128" s="21"/>
      <c r="H128" s="21"/>
      <c r="I128" s="21"/>
      <c r="J128" s="21"/>
      <c r="K128" s="21"/>
      <c r="L128" s="21"/>
    </row>
    <row r="129" spans="1:12" ht="15.75" customHeight="1" x14ac:dyDescent="0.2">
      <c r="A129" s="196" t="s">
        <v>70</v>
      </c>
      <c r="B129" s="349"/>
      <c r="C129" s="64"/>
      <c r="D129" s="65"/>
      <c r="E129" s="66"/>
      <c r="F129" s="51"/>
      <c r="G129" s="21"/>
      <c r="H129" s="21"/>
      <c r="I129" s="21"/>
      <c r="J129" s="21"/>
      <c r="K129" s="21"/>
      <c r="L129" s="21"/>
    </row>
    <row r="130" spans="1:12" ht="15.75" customHeight="1" x14ac:dyDescent="0.2">
      <c r="A130" s="21"/>
      <c r="B130" s="193" t="s">
        <v>71</v>
      </c>
      <c r="C130" s="376"/>
      <c r="D130" s="54"/>
      <c r="E130" s="54"/>
      <c r="F130" s="51"/>
      <c r="G130" s="21"/>
      <c r="H130" s="21"/>
      <c r="I130" s="21"/>
      <c r="J130" s="21"/>
      <c r="K130" s="21"/>
      <c r="L130" s="21"/>
    </row>
    <row r="131" spans="1:12" ht="15.75" customHeight="1" x14ac:dyDescent="0.2">
      <c r="A131" s="21"/>
      <c r="B131" s="204" t="s">
        <v>72</v>
      </c>
      <c r="C131" s="377"/>
      <c r="D131" s="55"/>
      <c r="E131" s="55"/>
      <c r="F131" s="24"/>
      <c r="G131" s="24"/>
      <c r="H131" s="21"/>
      <c r="I131" s="51"/>
      <c r="J131" s="24"/>
      <c r="K131" s="24"/>
      <c r="L131" s="24"/>
    </row>
    <row r="132" spans="1:12" ht="15.75" customHeight="1" thickBot="1" x14ac:dyDescent="0.25">
      <c r="A132" s="21"/>
      <c r="B132" s="21"/>
      <c r="C132" s="27" t="s">
        <v>8</v>
      </c>
      <c r="D132" s="53" t="s">
        <v>7</v>
      </c>
      <c r="E132" s="56" t="s">
        <v>22</v>
      </c>
      <c r="F132" s="56" t="s">
        <v>23</v>
      </c>
      <c r="G132" s="53" t="s">
        <v>24</v>
      </c>
      <c r="H132" s="21"/>
      <c r="I132" s="56" t="str">
        <f>+I$6</f>
        <v>Name of Tax</v>
      </c>
      <c r="J132" s="53" t="str">
        <f>+J$5</f>
        <v>Retirement</v>
      </c>
      <c r="K132" s="53" t="str">
        <f>+K$6</f>
        <v>Name of Benefit</v>
      </c>
      <c r="L132" s="53" t="str">
        <f>+L$6</f>
        <v>Name of Benefit</v>
      </c>
    </row>
    <row r="133" spans="1:12" ht="15.75" customHeight="1" x14ac:dyDescent="0.2">
      <c r="A133" s="21"/>
      <c r="B133" s="57" t="str">
        <f t="shared" ref="B133:B143" si="63">B116</f>
        <v/>
      </c>
      <c r="C133" s="378"/>
      <c r="D133" s="58">
        <f>IFERROR(+C133*C$131,0)</f>
        <v>0</v>
      </c>
      <c r="E133" s="58">
        <f>IFERROR(+$C133*$C$130,0)</f>
        <v>0</v>
      </c>
      <c r="F133" s="58">
        <f t="shared" ref="F133:F143" si="64">IFERROR(+E133*$G$4,0)</f>
        <v>0</v>
      </c>
      <c r="G133" s="58">
        <f t="shared" ref="G133:G143" si="65">IFERROR(IF($G$5="Yes",IF(C$130&gt;$G$7,$G$7*$G$6,C$130*$G$6)*C133,0),0)</f>
        <v>0</v>
      </c>
      <c r="H133" s="21"/>
      <c r="I133" s="58">
        <f t="shared" ref="I133:I143" si="66">IFERROR(I$7*C$130*C133,0)</f>
        <v>0</v>
      </c>
      <c r="J133" s="58">
        <f t="shared" ref="J133:J143" si="67">IFERROR(J$7*C$130*C133,0)</f>
        <v>0</v>
      </c>
      <c r="K133" s="58">
        <f t="shared" ref="K133:K143" si="68">IFERROR(K$7*C$130*C133,0)</f>
        <v>0</v>
      </c>
      <c r="L133" s="58">
        <f t="shared" ref="L133:L143" si="69">IFERROR(L$7*C$130*C133,0)</f>
        <v>0</v>
      </c>
    </row>
    <row r="134" spans="1:12" ht="15.75" customHeight="1" x14ac:dyDescent="0.2">
      <c r="A134" s="21"/>
      <c r="B134" s="59" t="str">
        <f t="shared" si="63"/>
        <v/>
      </c>
      <c r="C134" s="378"/>
      <c r="D134" s="58">
        <f t="shared" ref="D134:D143" si="70">IFERROR(+C134*C$131,0)</f>
        <v>0</v>
      </c>
      <c r="E134" s="58">
        <f t="shared" ref="E134:E143" si="71">IFERROR(+$C134*$C$130,0)</f>
        <v>0</v>
      </c>
      <c r="F134" s="58">
        <f t="shared" si="64"/>
        <v>0</v>
      </c>
      <c r="G134" s="58">
        <f t="shared" si="65"/>
        <v>0</v>
      </c>
      <c r="H134" s="21"/>
      <c r="I134" s="58">
        <f t="shared" si="66"/>
        <v>0</v>
      </c>
      <c r="J134" s="58">
        <f t="shared" si="67"/>
        <v>0</v>
      </c>
      <c r="K134" s="58">
        <f t="shared" si="68"/>
        <v>0</v>
      </c>
      <c r="L134" s="58">
        <f t="shared" si="69"/>
        <v>0</v>
      </c>
    </row>
    <row r="135" spans="1:12" ht="15.75" customHeight="1" x14ac:dyDescent="0.2">
      <c r="A135" s="21"/>
      <c r="B135" s="59" t="str">
        <f t="shared" si="63"/>
        <v/>
      </c>
      <c r="C135" s="378"/>
      <c r="D135" s="58">
        <f t="shared" si="70"/>
        <v>0</v>
      </c>
      <c r="E135" s="58">
        <f t="shared" si="71"/>
        <v>0</v>
      </c>
      <c r="F135" s="58">
        <f t="shared" si="64"/>
        <v>0</v>
      </c>
      <c r="G135" s="58">
        <f t="shared" si="65"/>
        <v>0</v>
      </c>
      <c r="H135" s="21"/>
      <c r="I135" s="58">
        <f t="shared" si="66"/>
        <v>0</v>
      </c>
      <c r="J135" s="58">
        <f t="shared" si="67"/>
        <v>0</v>
      </c>
      <c r="K135" s="58">
        <f t="shared" si="68"/>
        <v>0</v>
      </c>
      <c r="L135" s="58">
        <f t="shared" si="69"/>
        <v>0</v>
      </c>
    </row>
    <row r="136" spans="1:12" ht="15.75" customHeight="1" x14ac:dyDescent="0.2">
      <c r="A136" s="21"/>
      <c r="B136" s="59" t="str">
        <f t="shared" si="63"/>
        <v/>
      </c>
      <c r="C136" s="378"/>
      <c r="D136" s="58">
        <f t="shared" si="70"/>
        <v>0</v>
      </c>
      <c r="E136" s="58">
        <f t="shared" si="71"/>
        <v>0</v>
      </c>
      <c r="F136" s="58">
        <f t="shared" si="64"/>
        <v>0</v>
      </c>
      <c r="G136" s="58">
        <f t="shared" si="65"/>
        <v>0</v>
      </c>
      <c r="H136" s="21"/>
      <c r="I136" s="58">
        <f t="shared" si="66"/>
        <v>0</v>
      </c>
      <c r="J136" s="58">
        <f t="shared" si="67"/>
        <v>0</v>
      </c>
      <c r="K136" s="58">
        <f t="shared" si="68"/>
        <v>0</v>
      </c>
      <c r="L136" s="58">
        <f t="shared" si="69"/>
        <v>0</v>
      </c>
    </row>
    <row r="137" spans="1:12" ht="15.75" customHeight="1" x14ac:dyDescent="0.2">
      <c r="A137" s="21"/>
      <c r="B137" s="59" t="str">
        <f t="shared" si="63"/>
        <v/>
      </c>
      <c r="C137" s="378"/>
      <c r="D137" s="58">
        <f t="shared" si="70"/>
        <v>0</v>
      </c>
      <c r="E137" s="58">
        <f t="shared" si="71"/>
        <v>0</v>
      </c>
      <c r="F137" s="58">
        <f t="shared" si="64"/>
        <v>0</v>
      </c>
      <c r="G137" s="58">
        <f t="shared" si="65"/>
        <v>0</v>
      </c>
      <c r="H137" s="21"/>
      <c r="I137" s="58">
        <f t="shared" si="66"/>
        <v>0</v>
      </c>
      <c r="J137" s="58">
        <f t="shared" si="67"/>
        <v>0</v>
      </c>
      <c r="K137" s="58">
        <f t="shared" si="68"/>
        <v>0</v>
      </c>
      <c r="L137" s="58">
        <f t="shared" si="69"/>
        <v>0</v>
      </c>
    </row>
    <row r="138" spans="1:12" ht="15.75" customHeight="1" x14ac:dyDescent="0.2">
      <c r="A138" s="21"/>
      <c r="B138" s="59" t="str">
        <f t="shared" si="63"/>
        <v/>
      </c>
      <c r="C138" s="378"/>
      <c r="D138" s="58">
        <f t="shared" si="70"/>
        <v>0</v>
      </c>
      <c r="E138" s="58">
        <f t="shared" si="71"/>
        <v>0</v>
      </c>
      <c r="F138" s="58">
        <f t="shared" si="64"/>
        <v>0</v>
      </c>
      <c r="G138" s="58">
        <f t="shared" si="65"/>
        <v>0</v>
      </c>
      <c r="H138" s="21"/>
      <c r="I138" s="58">
        <f t="shared" si="66"/>
        <v>0</v>
      </c>
      <c r="J138" s="58">
        <f t="shared" si="67"/>
        <v>0</v>
      </c>
      <c r="K138" s="58">
        <f t="shared" si="68"/>
        <v>0</v>
      </c>
      <c r="L138" s="58">
        <f t="shared" si="69"/>
        <v>0</v>
      </c>
    </row>
    <row r="139" spans="1:12" ht="15.75" customHeight="1" x14ac:dyDescent="0.2">
      <c r="A139" s="21"/>
      <c r="B139" s="59" t="str">
        <f t="shared" si="63"/>
        <v/>
      </c>
      <c r="C139" s="378"/>
      <c r="D139" s="58">
        <f t="shared" si="70"/>
        <v>0</v>
      </c>
      <c r="E139" s="58">
        <f t="shared" si="71"/>
        <v>0</v>
      </c>
      <c r="F139" s="58">
        <f t="shared" si="64"/>
        <v>0</v>
      </c>
      <c r="G139" s="58">
        <f t="shared" si="65"/>
        <v>0</v>
      </c>
      <c r="H139" s="21"/>
      <c r="I139" s="58">
        <f t="shared" si="66"/>
        <v>0</v>
      </c>
      <c r="J139" s="58">
        <f t="shared" si="67"/>
        <v>0</v>
      </c>
      <c r="K139" s="58">
        <f t="shared" si="68"/>
        <v>0</v>
      </c>
      <c r="L139" s="58">
        <f t="shared" si="69"/>
        <v>0</v>
      </c>
    </row>
    <row r="140" spans="1:12" ht="15.75" customHeight="1" x14ac:dyDescent="0.2">
      <c r="A140" s="21"/>
      <c r="B140" s="59" t="str">
        <f t="shared" si="63"/>
        <v/>
      </c>
      <c r="C140" s="378"/>
      <c r="D140" s="58">
        <f t="shared" si="70"/>
        <v>0</v>
      </c>
      <c r="E140" s="58">
        <f t="shared" si="71"/>
        <v>0</v>
      </c>
      <c r="F140" s="58">
        <f t="shared" si="64"/>
        <v>0</v>
      </c>
      <c r="G140" s="58">
        <f t="shared" si="65"/>
        <v>0</v>
      </c>
      <c r="H140" s="21"/>
      <c r="I140" s="58">
        <f t="shared" si="66"/>
        <v>0</v>
      </c>
      <c r="J140" s="58">
        <f t="shared" si="67"/>
        <v>0</v>
      </c>
      <c r="K140" s="58">
        <f t="shared" si="68"/>
        <v>0</v>
      </c>
      <c r="L140" s="58">
        <f t="shared" si="69"/>
        <v>0</v>
      </c>
    </row>
    <row r="141" spans="1:12" ht="15.75" customHeight="1" x14ac:dyDescent="0.2">
      <c r="A141" s="21"/>
      <c r="B141" s="59" t="str">
        <f t="shared" si="63"/>
        <v/>
      </c>
      <c r="C141" s="378"/>
      <c r="D141" s="58">
        <f t="shared" si="70"/>
        <v>0</v>
      </c>
      <c r="E141" s="58">
        <f t="shared" si="71"/>
        <v>0</v>
      </c>
      <c r="F141" s="58">
        <f t="shared" si="64"/>
        <v>0</v>
      </c>
      <c r="G141" s="58">
        <f t="shared" si="65"/>
        <v>0</v>
      </c>
      <c r="H141" s="21"/>
      <c r="I141" s="58">
        <f t="shared" si="66"/>
        <v>0</v>
      </c>
      <c r="J141" s="58">
        <f t="shared" si="67"/>
        <v>0</v>
      </c>
      <c r="K141" s="58">
        <f t="shared" si="68"/>
        <v>0</v>
      </c>
      <c r="L141" s="58">
        <f t="shared" si="69"/>
        <v>0</v>
      </c>
    </row>
    <row r="142" spans="1:12" ht="15.75" customHeight="1" x14ac:dyDescent="0.2">
      <c r="A142" s="21"/>
      <c r="B142" s="59" t="str">
        <f t="shared" si="63"/>
        <v>Management and General (Admin)</v>
      </c>
      <c r="C142" s="379"/>
      <c r="D142" s="58">
        <f t="shared" si="70"/>
        <v>0</v>
      </c>
      <c r="E142" s="58">
        <f t="shared" si="71"/>
        <v>0</v>
      </c>
      <c r="F142" s="58">
        <f t="shared" si="64"/>
        <v>0</v>
      </c>
      <c r="G142" s="58">
        <f t="shared" si="65"/>
        <v>0</v>
      </c>
      <c r="H142" s="21"/>
      <c r="I142" s="58">
        <f t="shared" si="66"/>
        <v>0</v>
      </c>
      <c r="J142" s="58">
        <f t="shared" si="67"/>
        <v>0</v>
      </c>
      <c r="K142" s="58">
        <f t="shared" si="68"/>
        <v>0</v>
      </c>
      <c r="L142" s="58">
        <f t="shared" si="69"/>
        <v>0</v>
      </c>
    </row>
    <row r="143" spans="1:12" ht="15.75" customHeight="1" x14ac:dyDescent="0.2">
      <c r="A143" s="21"/>
      <c r="B143" s="59" t="str">
        <f t="shared" si="63"/>
        <v>Fundraising</v>
      </c>
      <c r="C143" s="378"/>
      <c r="D143" s="58">
        <f t="shared" si="70"/>
        <v>0</v>
      </c>
      <c r="E143" s="58">
        <f t="shared" si="71"/>
        <v>0</v>
      </c>
      <c r="F143" s="58">
        <f t="shared" si="64"/>
        <v>0</v>
      </c>
      <c r="G143" s="58">
        <f t="shared" si="65"/>
        <v>0</v>
      </c>
      <c r="H143" s="21"/>
      <c r="I143" s="58">
        <f t="shared" si="66"/>
        <v>0</v>
      </c>
      <c r="J143" s="58">
        <f t="shared" si="67"/>
        <v>0</v>
      </c>
      <c r="K143" s="58">
        <f t="shared" si="68"/>
        <v>0</v>
      </c>
      <c r="L143" s="58">
        <f t="shared" si="69"/>
        <v>0</v>
      </c>
    </row>
    <row r="144" spans="1:12" ht="15.75" customHeight="1" x14ac:dyDescent="0.2">
      <c r="A144" s="21"/>
      <c r="B144" s="47" t="s">
        <v>0</v>
      </c>
      <c r="C144" s="60">
        <f>IF(C131=0,0,SUM(C133:C143))</f>
        <v>0</v>
      </c>
      <c r="D144" s="61">
        <f>SUM(D133:D143)</f>
        <v>0</v>
      </c>
      <c r="E144" s="62">
        <f>SUM(E133:E143)</f>
        <v>0</v>
      </c>
      <c r="F144" s="62">
        <f>SUM(F133:F143)</f>
        <v>0</v>
      </c>
      <c r="G144" s="63">
        <f>SUM(G133:G143)</f>
        <v>0</v>
      </c>
      <c r="H144" s="21"/>
      <c r="I144" s="62">
        <f>SUM(I133:I143)</f>
        <v>0</v>
      </c>
      <c r="J144" s="62">
        <f>SUM(J133:J143)</f>
        <v>0</v>
      </c>
      <c r="K144" s="62">
        <f>SUM(K133:K143)</f>
        <v>0</v>
      </c>
      <c r="L144" s="62">
        <f>SUM(L133:L143)</f>
        <v>0</v>
      </c>
    </row>
    <row r="145" spans="1:12" ht="15.75" customHeight="1" x14ac:dyDescent="0.2">
      <c r="A145" s="21"/>
      <c r="B145" s="21"/>
      <c r="C145" s="231" t="str">
        <f>IF(C131=0,"",IF(SUM(C133:C143)=100%,"","Must be 100%"))</f>
        <v/>
      </c>
      <c r="D145" s="21"/>
      <c r="E145" s="21"/>
      <c r="F145" s="21"/>
      <c r="G145" s="21"/>
      <c r="H145" s="21"/>
      <c r="I145" s="21"/>
      <c r="J145" s="21"/>
      <c r="K145" s="21"/>
      <c r="L145" s="21"/>
    </row>
    <row r="146" spans="1:12" ht="15.75" customHeight="1" x14ac:dyDescent="0.2">
      <c r="A146" s="196" t="s">
        <v>70</v>
      </c>
      <c r="B146" s="349"/>
      <c r="C146" s="64"/>
      <c r="D146" s="65"/>
      <c r="E146" s="66"/>
      <c r="F146" s="51"/>
      <c r="G146" s="21"/>
      <c r="H146" s="21"/>
      <c r="I146" s="21"/>
      <c r="J146" s="21"/>
      <c r="K146" s="21"/>
      <c r="L146" s="21"/>
    </row>
    <row r="147" spans="1:12" ht="15.75" customHeight="1" x14ac:dyDescent="0.2">
      <c r="A147" s="21"/>
      <c r="B147" s="193" t="s">
        <v>71</v>
      </c>
      <c r="C147" s="376"/>
      <c r="D147" s="54"/>
      <c r="E147" s="54"/>
      <c r="F147" s="51"/>
      <c r="G147" s="21"/>
      <c r="H147" s="21"/>
      <c r="I147" s="21"/>
      <c r="J147" s="21"/>
      <c r="K147" s="21"/>
      <c r="L147" s="21"/>
    </row>
    <row r="148" spans="1:12" ht="15.75" customHeight="1" x14ac:dyDescent="0.2">
      <c r="A148" s="21"/>
      <c r="B148" s="204" t="s">
        <v>72</v>
      </c>
      <c r="C148" s="377"/>
      <c r="D148" s="55"/>
      <c r="E148" s="55"/>
      <c r="F148" s="24"/>
      <c r="G148" s="24"/>
      <c r="H148" s="21"/>
      <c r="I148" s="51"/>
      <c r="J148" s="24"/>
      <c r="K148" s="24"/>
      <c r="L148" s="24"/>
    </row>
    <row r="149" spans="1:12" ht="15.75" customHeight="1" thickBot="1" x14ac:dyDescent="0.25">
      <c r="A149" s="21"/>
      <c r="B149" s="21"/>
      <c r="C149" s="27" t="s">
        <v>8</v>
      </c>
      <c r="D149" s="53" t="s">
        <v>7</v>
      </c>
      <c r="E149" s="56" t="s">
        <v>22</v>
      </c>
      <c r="F149" s="56" t="s">
        <v>23</v>
      </c>
      <c r="G149" s="53" t="s">
        <v>24</v>
      </c>
      <c r="H149" s="21"/>
      <c r="I149" s="56" t="str">
        <f>+I$6</f>
        <v>Name of Tax</v>
      </c>
      <c r="J149" s="53" t="str">
        <f>+J$5</f>
        <v>Retirement</v>
      </c>
      <c r="K149" s="53" t="str">
        <f>+K$6</f>
        <v>Name of Benefit</v>
      </c>
      <c r="L149" s="53" t="str">
        <f>+L$6</f>
        <v>Name of Benefit</v>
      </c>
    </row>
    <row r="150" spans="1:12" ht="15.75" customHeight="1" x14ac:dyDescent="0.2">
      <c r="A150" s="21"/>
      <c r="B150" s="57" t="str">
        <f t="shared" ref="B150:B160" si="72">B133</f>
        <v/>
      </c>
      <c r="C150" s="378"/>
      <c r="D150" s="58">
        <f>IFERROR(+C150*C$148,0)</f>
        <v>0</v>
      </c>
      <c r="E150" s="58">
        <f>IFERROR(+$C150*$C$147,0)</f>
        <v>0</v>
      </c>
      <c r="F150" s="58">
        <f t="shared" ref="F150:F160" si="73">IFERROR(+E150*$G$4,0)</f>
        <v>0</v>
      </c>
      <c r="G150" s="58">
        <f t="shared" ref="G150:G160" si="74">IFERROR(IF($G$5="Yes",IF(C$147&gt;$G$7,$G$7*$G$6,C$147*$G$6)*C150,0),0)</f>
        <v>0</v>
      </c>
      <c r="H150" s="21"/>
      <c r="I150" s="58">
        <f t="shared" ref="I150:I160" si="75">IFERROR(I$7*C$147*C150,0)</f>
        <v>0</v>
      </c>
      <c r="J150" s="58">
        <f t="shared" ref="J150:J160" si="76">IFERROR(J$7*C$147*C150,0)</f>
        <v>0</v>
      </c>
      <c r="K150" s="58">
        <f t="shared" ref="K150:K160" si="77">IFERROR(K$7*C$147*C150,0)</f>
        <v>0</v>
      </c>
      <c r="L150" s="58">
        <f t="shared" ref="L150:L160" si="78">IFERROR(L$7*C$147*C150,0)</f>
        <v>0</v>
      </c>
    </row>
    <row r="151" spans="1:12" ht="15.75" customHeight="1" x14ac:dyDescent="0.2">
      <c r="A151" s="21"/>
      <c r="B151" s="59" t="str">
        <f t="shared" si="72"/>
        <v/>
      </c>
      <c r="C151" s="378"/>
      <c r="D151" s="58">
        <f t="shared" ref="D151:D160" si="79">IFERROR(+C151*C$148,0)</f>
        <v>0</v>
      </c>
      <c r="E151" s="58">
        <f t="shared" ref="E151:E160" si="80">IFERROR(+$C151*$C$147,0)</f>
        <v>0</v>
      </c>
      <c r="F151" s="58">
        <f t="shared" si="73"/>
        <v>0</v>
      </c>
      <c r="G151" s="58">
        <f t="shared" si="74"/>
        <v>0</v>
      </c>
      <c r="H151" s="21"/>
      <c r="I151" s="58">
        <f t="shared" si="75"/>
        <v>0</v>
      </c>
      <c r="J151" s="58">
        <f t="shared" si="76"/>
        <v>0</v>
      </c>
      <c r="K151" s="58">
        <f t="shared" si="77"/>
        <v>0</v>
      </c>
      <c r="L151" s="58">
        <f t="shared" si="78"/>
        <v>0</v>
      </c>
    </row>
    <row r="152" spans="1:12" ht="15.75" customHeight="1" x14ac:dyDescent="0.2">
      <c r="A152" s="21"/>
      <c r="B152" s="59" t="str">
        <f t="shared" si="72"/>
        <v/>
      </c>
      <c r="C152" s="378"/>
      <c r="D152" s="58">
        <f t="shared" si="79"/>
        <v>0</v>
      </c>
      <c r="E152" s="58">
        <f t="shared" si="80"/>
        <v>0</v>
      </c>
      <c r="F152" s="58">
        <f t="shared" si="73"/>
        <v>0</v>
      </c>
      <c r="G152" s="58">
        <f t="shared" si="74"/>
        <v>0</v>
      </c>
      <c r="H152" s="21"/>
      <c r="I152" s="58">
        <f t="shared" si="75"/>
        <v>0</v>
      </c>
      <c r="J152" s="58">
        <f t="shared" si="76"/>
        <v>0</v>
      </c>
      <c r="K152" s="58">
        <f t="shared" si="77"/>
        <v>0</v>
      </c>
      <c r="L152" s="58">
        <f t="shared" si="78"/>
        <v>0</v>
      </c>
    </row>
    <row r="153" spans="1:12" ht="15.75" customHeight="1" x14ac:dyDescent="0.2">
      <c r="A153" s="21"/>
      <c r="B153" s="59" t="str">
        <f t="shared" si="72"/>
        <v/>
      </c>
      <c r="C153" s="378"/>
      <c r="D153" s="58">
        <f t="shared" si="79"/>
        <v>0</v>
      </c>
      <c r="E153" s="58">
        <f t="shared" si="80"/>
        <v>0</v>
      </c>
      <c r="F153" s="58">
        <f t="shared" si="73"/>
        <v>0</v>
      </c>
      <c r="G153" s="58">
        <f t="shared" si="74"/>
        <v>0</v>
      </c>
      <c r="H153" s="21"/>
      <c r="I153" s="58">
        <f t="shared" si="75"/>
        <v>0</v>
      </c>
      <c r="J153" s="58">
        <f t="shared" si="76"/>
        <v>0</v>
      </c>
      <c r="K153" s="58">
        <f t="shared" si="77"/>
        <v>0</v>
      </c>
      <c r="L153" s="58">
        <f t="shared" si="78"/>
        <v>0</v>
      </c>
    </row>
    <row r="154" spans="1:12" ht="15.75" customHeight="1" x14ac:dyDescent="0.2">
      <c r="A154" s="21"/>
      <c r="B154" s="59" t="str">
        <f t="shared" si="72"/>
        <v/>
      </c>
      <c r="C154" s="378"/>
      <c r="D154" s="58">
        <f t="shared" si="79"/>
        <v>0</v>
      </c>
      <c r="E154" s="58">
        <f t="shared" si="80"/>
        <v>0</v>
      </c>
      <c r="F154" s="58">
        <f t="shared" si="73"/>
        <v>0</v>
      </c>
      <c r="G154" s="58">
        <f t="shared" si="74"/>
        <v>0</v>
      </c>
      <c r="H154" s="21"/>
      <c r="I154" s="58">
        <f t="shared" si="75"/>
        <v>0</v>
      </c>
      <c r="J154" s="58">
        <f t="shared" si="76"/>
        <v>0</v>
      </c>
      <c r="K154" s="58">
        <f t="shared" si="77"/>
        <v>0</v>
      </c>
      <c r="L154" s="58">
        <f t="shared" si="78"/>
        <v>0</v>
      </c>
    </row>
    <row r="155" spans="1:12" ht="15.75" customHeight="1" x14ac:dyDescent="0.2">
      <c r="A155" s="21"/>
      <c r="B155" s="59" t="str">
        <f t="shared" si="72"/>
        <v/>
      </c>
      <c r="C155" s="378"/>
      <c r="D155" s="58">
        <f t="shared" si="79"/>
        <v>0</v>
      </c>
      <c r="E155" s="58">
        <f t="shared" si="80"/>
        <v>0</v>
      </c>
      <c r="F155" s="58">
        <f t="shared" si="73"/>
        <v>0</v>
      </c>
      <c r="G155" s="58">
        <f t="shared" si="74"/>
        <v>0</v>
      </c>
      <c r="H155" s="21"/>
      <c r="I155" s="58">
        <f t="shared" si="75"/>
        <v>0</v>
      </c>
      <c r="J155" s="58">
        <f t="shared" si="76"/>
        <v>0</v>
      </c>
      <c r="K155" s="58">
        <f t="shared" si="77"/>
        <v>0</v>
      </c>
      <c r="L155" s="58">
        <f t="shared" si="78"/>
        <v>0</v>
      </c>
    </row>
    <row r="156" spans="1:12" ht="15.75" customHeight="1" x14ac:dyDescent="0.2">
      <c r="A156" s="21"/>
      <c r="B156" s="59" t="str">
        <f t="shared" si="72"/>
        <v/>
      </c>
      <c r="C156" s="378"/>
      <c r="D156" s="58">
        <f t="shared" si="79"/>
        <v>0</v>
      </c>
      <c r="E156" s="58">
        <f t="shared" si="80"/>
        <v>0</v>
      </c>
      <c r="F156" s="58">
        <f t="shared" si="73"/>
        <v>0</v>
      </c>
      <c r="G156" s="58">
        <f t="shared" si="74"/>
        <v>0</v>
      </c>
      <c r="H156" s="21"/>
      <c r="I156" s="58">
        <f t="shared" si="75"/>
        <v>0</v>
      </c>
      <c r="J156" s="58">
        <f t="shared" si="76"/>
        <v>0</v>
      </c>
      <c r="K156" s="58">
        <f t="shared" si="77"/>
        <v>0</v>
      </c>
      <c r="L156" s="58">
        <f t="shared" si="78"/>
        <v>0</v>
      </c>
    </row>
    <row r="157" spans="1:12" ht="15.75" customHeight="1" x14ac:dyDescent="0.2">
      <c r="A157" s="21"/>
      <c r="B157" s="59" t="str">
        <f t="shared" si="72"/>
        <v/>
      </c>
      <c r="C157" s="378"/>
      <c r="D157" s="58">
        <f t="shared" si="79"/>
        <v>0</v>
      </c>
      <c r="E157" s="58">
        <f t="shared" si="80"/>
        <v>0</v>
      </c>
      <c r="F157" s="58">
        <f t="shared" si="73"/>
        <v>0</v>
      </c>
      <c r="G157" s="58">
        <f t="shared" si="74"/>
        <v>0</v>
      </c>
      <c r="H157" s="21"/>
      <c r="I157" s="58">
        <f t="shared" si="75"/>
        <v>0</v>
      </c>
      <c r="J157" s="58">
        <f t="shared" si="76"/>
        <v>0</v>
      </c>
      <c r="K157" s="58">
        <f t="shared" si="77"/>
        <v>0</v>
      </c>
      <c r="L157" s="58">
        <f t="shared" si="78"/>
        <v>0</v>
      </c>
    </row>
    <row r="158" spans="1:12" ht="15.75" customHeight="1" x14ac:dyDescent="0.2">
      <c r="A158" s="21"/>
      <c r="B158" s="59" t="str">
        <f t="shared" si="72"/>
        <v/>
      </c>
      <c r="C158" s="378"/>
      <c r="D158" s="58">
        <f t="shared" si="79"/>
        <v>0</v>
      </c>
      <c r="E158" s="58">
        <f t="shared" si="80"/>
        <v>0</v>
      </c>
      <c r="F158" s="58">
        <f t="shared" si="73"/>
        <v>0</v>
      </c>
      <c r="G158" s="58">
        <f t="shared" si="74"/>
        <v>0</v>
      </c>
      <c r="H158" s="21"/>
      <c r="I158" s="58">
        <f t="shared" si="75"/>
        <v>0</v>
      </c>
      <c r="J158" s="58">
        <f t="shared" si="76"/>
        <v>0</v>
      </c>
      <c r="K158" s="58">
        <f t="shared" si="77"/>
        <v>0</v>
      </c>
      <c r="L158" s="58">
        <f t="shared" si="78"/>
        <v>0</v>
      </c>
    </row>
    <row r="159" spans="1:12" ht="15.75" customHeight="1" x14ac:dyDescent="0.2">
      <c r="A159" s="21"/>
      <c r="B159" s="59" t="str">
        <f t="shared" si="72"/>
        <v>Management and General (Admin)</v>
      </c>
      <c r="C159" s="379"/>
      <c r="D159" s="58">
        <f t="shared" si="79"/>
        <v>0</v>
      </c>
      <c r="E159" s="58">
        <f t="shared" si="80"/>
        <v>0</v>
      </c>
      <c r="F159" s="58">
        <f t="shared" si="73"/>
        <v>0</v>
      </c>
      <c r="G159" s="58">
        <f t="shared" si="74"/>
        <v>0</v>
      </c>
      <c r="H159" s="21"/>
      <c r="I159" s="58">
        <f t="shared" si="75"/>
        <v>0</v>
      </c>
      <c r="J159" s="58">
        <f t="shared" si="76"/>
        <v>0</v>
      </c>
      <c r="K159" s="58">
        <f t="shared" si="77"/>
        <v>0</v>
      </c>
      <c r="L159" s="58">
        <f t="shared" si="78"/>
        <v>0</v>
      </c>
    </row>
    <row r="160" spans="1:12" ht="15.75" customHeight="1" x14ac:dyDescent="0.2">
      <c r="A160" s="21"/>
      <c r="B160" s="59" t="str">
        <f t="shared" si="72"/>
        <v>Fundraising</v>
      </c>
      <c r="C160" s="378"/>
      <c r="D160" s="58">
        <f t="shared" si="79"/>
        <v>0</v>
      </c>
      <c r="E160" s="58">
        <f t="shared" si="80"/>
        <v>0</v>
      </c>
      <c r="F160" s="58">
        <f t="shared" si="73"/>
        <v>0</v>
      </c>
      <c r="G160" s="58">
        <f t="shared" si="74"/>
        <v>0</v>
      </c>
      <c r="H160" s="21"/>
      <c r="I160" s="58">
        <f t="shared" si="75"/>
        <v>0</v>
      </c>
      <c r="J160" s="58">
        <f t="shared" si="76"/>
        <v>0</v>
      </c>
      <c r="K160" s="58">
        <f t="shared" si="77"/>
        <v>0</v>
      </c>
      <c r="L160" s="58">
        <f t="shared" si="78"/>
        <v>0</v>
      </c>
    </row>
    <row r="161" spans="1:12" ht="15.75" customHeight="1" x14ac:dyDescent="0.2">
      <c r="A161" s="21"/>
      <c r="B161" s="47" t="s">
        <v>0</v>
      </c>
      <c r="C161" s="60">
        <f>IF(C148=0,0,SUM(C150:C160))</f>
        <v>0</v>
      </c>
      <c r="D161" s="61">
        <f>SUM(D150:D160)</f>
        <v>0</v>
      </c>
      <c r="E161" s="62">
        <f>SUM(E150:E160)</f>
        <v>0</v>
      </c>
      <c r="F161" s="62">
        <f>SUM(F150:F160)</f>
        <v>0</v>
      </c>
      <c r="G161" s="63">
        <f>SUM(G150:G160)</f>
        <v>0</v>
      </c>
      <c r="H161" s="21"/>
      <c r="I161" s="62">
        <f>SUM(I150:I160)</f>
        <v>0</v>
      </c>
      <c r="J161" s="62">
        <f>SUM(J150:J160)</f>
        <v>0</v>
      </c>
      <c r="K161" s="62">
        <f>SUM(K150:K160)</f>
        <v>0</v>
      </c>
      <c r="L161" s="62">
        <f>SUM(L150:L160)</f>
        <v>0</v>
      </c>
    </row>
    <row r="162" spans="1:12" ht="15.75" customHeight="1" x14ac:dyDescent="0.2">
      <c r="A162" s="21"/>
      <c r="B162" s="21"/>
      <c r="C162" s="231" t="str">
        <f>IF(C148=0,"",IF(SUM(C150:C160)=100%,"","Must be 100%"))</f>
        <v/>
      </c>
      <c r="D162" s="21"/>
      <c r="E162" s="21"/>
      <c r="F162" s="21"/>
      <c r="G162" s="21"/>
      <c r="H162" s="21"/>
      <c r="I162" s="21"/>
      <c r="J162" s="21"/>
      <c r="K162" s="21"/>
      <c r="L162" s="21"/>
    </row>
    <row r="163" spans="1:12" ht="15.75" customHeight="1" x14ac:dyDescent="0.2">
      <c r="A163" s="196" t="s">
        <v>70</v>
      </c>
      <c r="B163" s="349"/>
      <c r="C163" s="64"/>
      <c r="D163" s="65"/>
      <c r="E163" s="66"/>
      <c r="F163" s="51"/>
      <c r="G163" s="21"/>
      <c r="H163" s="21"/>
      <c r="I163" s="21"/>
      <c r="J163" s="21"/>
      <c r="K163" s="21"/>
      <c r="L163" s="21"/>
    </row>
    <row r="164" spans="1:12" ht="15.75" customHeight="1" x14ac:dyDescent="0.2">
      <c r="A164" s="21"/>
      <c r="B164" s="193" t="s">
        <v>71</v>
      </c>
      <c r="C164" s="376"/>
      <c r="D164" s="54"/>
      <c r="E164" s="54"/>
      <c r="F164" s="51"/>
      <c r="G164" s="21"/>
      <c r="H164" s="21"/>
      <c r="I164" s="21"/>
      <c r="J164" s="21"/>
      <c r="K164" s="21"/>
      <c r="L164" s="21"/>
    </row>
    <row r="165" spans="1:12" ht="15.75" customHeight="1" x14ac:dyDescent="0.2">
      <c r="A165" s="21"/>
      <c r="B165" s="204" t="s">
        <v>72</v>
      </c>
      <c r="C165" s="377"/>
      <c r="D165" s="55"/>
      <c r="E165" s="55"/>
      <c r="F165" s="24"/>
      <c r="G165" s="24"/>
      <c r="H165" s="21"/>
      <c r="I165" s="51"/>
      <c r="J165" s="24"/>
      <c r="K165" s="24"/>
      <c r="L165" s="24"/>
    </row>
    <row r="166" spans="1:12" ht="15.75" customHeight="1" thickBot="1" x14ac:dyDescent="0.25">
      <c r="A166" s="21"/>
      <c r="B166" s="21"/>
      <c r="C166" s="27" t="s">
        <v>8</v>
      </c>
      <c r="D166" s="53" t="s">
        <v>7</v>
      </c>
      <c r="E166" s="56" t="s">
        <v>22</v>
      </c>
      <c r="F166" s="56" t="s">
        <v>23</v>
      </c>
      <c r="G166" s="53" t="s">
        <v>24</v>
      </c>
      <c r="H166" s="21"/>
      <c r="I166" s="56" t="str">
        <f>+I$6</f>
        <v>Name of Tax</v>
      </c>
      <c r="J166" s="53" t="str">
        <f>+J$5</f>
        <v>Retirement</v>
      </c>
      <c r="K166" s="53" t="str">
        <f>+K$6</f>
        <v>Name of Benefit</v>
      </c>
      <c r="L166" s="53" t="str">
        <f>+L$6</f>
        <v>Name of Benefit</v>
      </c>
    </row>
    <row r="167" spans="1:12" ht="15.75" customHeight="1" x14ac:dyDescent="0.2">
      <c r="A167" s="21"/>
      <c r="B167" s="57" t="str">
        <f t="shared" ref="B167:B177" si="81">B150</f>
        <v/>
      </c>
      <c r="C167" s="378"/>
      <c r="D167" s="58">
        <f>IFERROR(+C167*C$165,0)</f>
        <v>0</v>
      </c>
      <c r="E167" s="58">
        <f>IFERROR(+$C167*$C$164,0)</f>
        <v>0</v>
      </c>
      <c r="F167" s="58">
        <f t="shared" ref="F167:F177" si="82">IFERROR(+E167*$G$4,0)</f>
        <v>0</v>
      </c>
      <c r="G167" s="58">
        <f t="shared" ref="G167:G177" si="83">IFERROR(IF($G$5="Yes",IF(C$164&gt;$G$7,$G$7*$G$6,C$164*$G$6)*C167,0),0)</f>
        <v>0</v>
      </c>
      <c r="H167" s="21"/>
      <c r="I167" s="58">
        <f t="shared" ref="I167:I177" si="84">IFERROR(I$7*C$164*C167,0)</f>
        <v>0</v>
      </c>
      <c r="J167" s="58">
        <f t="shared" ref="J167:J177" si="85">IFERROR(J$7*C$164*C167,0)</f>
        <v>0</v>
      </c>
      <c r="K167" s="58">
        <f t="shared" ref="K167:K177" si="86">IFERROR(K$7*C$164*C167,0)</f>
        <v>0</v>
      </c>
      <c r="L167" s="58">
        <f t="shared" ref="L167:L177" si="87">IFERROR(L$7*C$164*C167,0)</f>
        <v>0</v>
      </c>
    </row>
    <row r="168" spans="1:12" ht="15.75" customHeight="1" x14ac:dyDescent="0.2">
      <c r="A168" s="21"/>
      <c r="B168" s="59" t="str">
        <f t="shared" si="81"/>
        <v/>
      </c>
      <c r="C168" s="378"/>
      <c r="D168" s="58">
        <f t="shared" ref="D168:D177" si="88">IFERROR(+C168*C$165,0)</f>
        <v>0</v>
      </c>
      <c r="E168" s="58">
        <f t="shared" ref="E168:E177" si="89">IFERROR(+$C168*$C$164,0)</f>
        <v>0</v>
      </c>
      <c r="F168" s="58">
        <f t="shared" si="82"/>
        <v>0</v>
      </c>
      <c r="G168" s="58">
        <f t="shared" si="83"/>
        <v>0</v>
      </c>
      <c r="H168" s="21"/>
      <c r="I168" s="58">
        <f t="shared" si="84"/>
        <v>0</v>
      </c>
      <c r="J168" s="58">
        <f t="shared" si="85"/>
        <v>0</v>
      </c>
      <c r="K168" s="58">
        <f t="shared" si="86"/>
        <v>0</v>
      </c>
      <c r="L168" s="58">
        <f t="shared" si="87"/>
        <v>0</v>
      </c>
    </row>
    <row r="169" spans="1:12" ht="15.75" customHeight="1" x14ac:dyDescent="0.2">
      <c r="A169" s="21"/>
      <c r="B169" s="59" t="str">
        <f t="shared" si="81"/>
        <v/>
      </c>
      <c r="C169" s="378"/>
      <c r="D169" s="58">
        <f t="shared" si="88"/>
        <v>0</v>
      </c>
      <c r="E169" s="58">
        <f t="shared" si="89"/>
        <v>0</v>
      </c>
      <c r="F169" s="58">
        <f t="shared" si="82"/>
        <v>0</v>
      </c>
      <c r="G169" s="58">
        <f t="shared" si="83"/>
        <v>0</v>
      </c>
      <c r="H169" s="21"/>
      <c r="I169" s="58">
        <f t="shared" si="84"/>
        <v>0</v>
      </c>
      <c r="J169" s="58">
        <f t="shared" si="85"/>
        <v>0</v>
      </c>
      <c r="K169" s="58">
        <f t="shared" si="86"/>
        <v>0</v>
      </c>
      <c r="L169" s="58">
        <f t="shared" si="87"/>
        <v>0</v>
      </c>
    </row>
    <row r="170" spans="1:12" ht="15.75" customHeight="1" x14ac:dyDescent="0.2">
      <c r="A170" s="21"/>
      <c r="B170" s="59" t="str">
        <f t="shared" si="81"/>
        <v/>
      </c>
      <c r="C170" s="378"/>
      <c r="D170" s="58">
        <f t="shared" si="88"/>
        <v>0</v>
      </c>
      <c r="E170" s="58">
        <f t="shared" si="89"/>
        <v>0</v>
      </c>
      <c r="F170" s="58">
        <f t="shared" si="82"/>
        <v>0</v>
      </c>
      <c r="G170" s="58">
        <f t="shared" si="83"/>
        <v>0</v>
      </c>
      <c r="H170" s="21"/>
      <c r="I170" s="58">
        <f t="shared" si="84"/>
        <v>0</v>
      </c>
      <c r="J170" s="58">
        <f t="shared" si="85"/>
        <v>0</v>
      </c>
      <c r="K170" s="58">
        <f t="shared" si="86"/>
        <v>0</v>
      </c>
      <c r="L170" s="58">
        <f t="shared" si="87"/>
        <v>0</v>
      </c>
    </row>
    <row r="171" spans="1:12" ht="15.75" customHeight="1" x14ac:dyDescent="0.2">
      <c r="A171" s="21"/>
      <c r="B171" s="59" t="str">
        <f t="shared" si="81"/>
        <v/>
      </c>
      <c r="C171" s="378"/>
      <c r="D171" s="58">
        <f t="shared" si="88"/>
        <v>0</v>
      </c>
      <c r="E171" s="58">
        <f t="shared" si="89"/>
        <v>0</v>
      </c>
      <c r="F171" s="58">
        <f t="shared" si="82"/>
        <v>0</v>
      </c>
      <c r="G171" s="58">
        <f t="shared" si="83"/>
        <v>0</v>
      </c>
      <c r="H171" s="21"/>
      <c r="I171" s="58">
        <f t="shared" si="84"/>
        <v>0</v>
      </c>
      <c r="J171" s="58">
        <f t="shared" si="85"/>
        <v>0</v>
      </c>
      <c r="K171" s="58">
        <f t="shared" si="86"/>
        <v>0</v>
      </c>
      <c r="L171" s="58">
        <f t="shared" si="87"/>
        <v>0</v>
      </c>
    </row>
    <row r="172" spans="1:12" ht="15.75" customHeight="1" x14ac:dyDescent="0.2">
      <c r="A172" s="21"/>
      <c r="B172" s="59" t="str">
        <f t="shared" si="81"/>
        <v/>
      </c>
      <c r="C172" s="378"/>
      <c r="D172" s="58">
        <f t="shared" si="88"/>
        <v>0</v>
      </c>
      <c r="E172" s="58">
        <f t="shared" si="89"/>
        <v>0</v>
      </c>
      <c r="F172" s="58">
        <f t="shared" si="82"/>
        <v>0</v>
      </c>
      <c r="G172" s="58">
        <f t="shared" si="83"/>
        <v>0</v>
      </c>
      <c r="H172" s="21"/>
      <c r="I172" s="58">
        <f t="shared" si="84"/>
        <v>0</v>
      </c>
      <c r="J172" s="58">
        <f t="shared" si="85"/>
        <v>0</v>
      </c>
      <c r="K172" s="58">
        <f t="shared" si="86"/>
        <v>0</v>
      </c>
      <c r="L172" s="58">
        <f t="shared" si="87"/>
        <v>0</v>
      </c>
    </row>
    <row r="173" spans="1:12" ht="15.75" customHeight="1" x14ac:dyDescent="0.2">
      <c r="A173" s="21"/>
      <c r="B173" s="59" t="str">
        <f t="shared" si="81"/>
        <v/>
      </c>
      <c r="C173" s="378"/>
      <c r="D173" s="58">
        <f t="shared" si="88"/>
        <v>0</v>
      </c>
      <c r="E173" s="58">
        <f t="shared" si="89"/>
        <v>0</v>
      </c>
      <c r="F173" s="58">
        <f t="shared" si="82"/>
        <v>0</v>
      </c>
      <c r="G173" s="58">
        <f t="shared" si="83"/>
        <v>0</v>
      </c>
      <c r="H173" s="21"/>
      <c r="I173" s="58">
        <f t="shared" si="84"/>
        <v>0</v>
      </c>
      <c r="J173" s="58">
        <f t="shared" si="85"/>
        <v>0</v>
      </c>
      <c r="K173" s="58">
        <f t="shared" si="86"/>
        <v>0</v>
      </c>
      <c r="L173" s="58">
        <f t="shared" si="87"/>
        <v>0</v>
      </c>
    </row>
    <row r="174" spans="1:12" ht="15.75" customHeight="1" x14ac:dyDescent="0.2">
      <c r="A174" s="21"/>
      <c r="B174" s="59" t="str">
        <f t="shared" si="81"/>
        <v/>
      </c>
      <c r="C174" s="378"/>
      <c r="D174" s="58">
        <f t="shared" si="88"/>
        <v>0</v>
      </c>
      <c r="E174" s="58">
        <f t="shared" si="89"/>
        <v>0</v>
      </c>
      <c r="F174" s="58">
        <f t="shared" si="82"/>
        <v>0</v>
      </c>
      <c r="G174" s="58">
        <f t="shared" si="83"/>
        <v>0</v>
      </c>
      <c r="H174" s="21"/>
      <c r="I174" s="58">
        <f t="shared" si="84"/>
        <v>0</v>
      </c>
      <c r="J174" s="58">
        <f t="shared" si="85"/>
        <v>0</v>
      </c>
      <c r="K174" s="58">
        <f t="shared" si="86"/>
        <v>0</v>
      </c>
      <c r="L174" s="58">
        <f t="shared" si="87"/>
        <v>0</v>
      </c>
    </row>
    <row r="175" spans="1:12" ht="15.75" customHeight="1" x14ac:dyDescent="0.2">
      <c r="A175" s="21"/>
      <c r="B175" s="59" t="str">
        <f t="shared" si="81"/>
        <v/>
      </c>
      <c r="C175" s="378"/>
      <c r="D175" s="58">
        <f t="shared" si="88"/>
        <v>0</v>
      </c>
      <c r="E175" s="58">
        <f t="shared" si="89"/>
        <v>0</v>
      </c>
      <c r="F175" s="58">
        <f t="shared" si="82"/>
        <v>0</v>
      </c>
      <c r="G175" s="58">
        <f t="shared" si="83"/>
        <v>0</v>
      </c>
      <c r="H175" s="21"/>
      <c r="I175" s="58">
        <f t="shared" si="84"/>
        <v>0</v>
      </c>
      <c r="J175" s="58">
        <f t="shared" si="85"/>
        <v>0</v>
      </c>
      <c r="K175" s="58">
        <f t="shared" si="86"/>
        <v>0</v>
      </c>
      <c r="L175" s="58">
        <f t="shared" si="87"/>
        <v>0</v>
      </c>
    </row>
    <row r="176" spans="1:12" ht="15.75" customHeight="1" x14ac:dyDescent="0.2">
      <c r="A176" s="21"/>
      <c r="B176" s="59" t="str">
        <f t="shared" si="81"/>
        <v>Management and General (Admin)</v>
      </c>
      <c r="C176" s="379"/>
      <c r="D176" s="58">
        <f t="shared" si="88"/>
        <v>0</v>
      </c>
      <c r="E176" s="58">
        <f t="shared" si="89"/>
        <v>0</v>
      </c>
      <c r="F176" s="58">
        <f t="shared" si="82"/>
        <v>0</v>
      </c>
      <c r="G176" s="58">
        <f t="shared" si="83"/>
        <v>0</v>
      </c>
      <c r="H176" s="21"/>
      <c r="I176" s="58">
        <f t="shared" si="84"/>
        <v>0</v>
      </c>
      <c r="J176" s="58">
        <f t="shared" si="85"/>
        <v>0</v>
      </c>
      <c r="K176" s="58">
        <f t="shared" si="86"/>
        <v>0</v>
      </c>
      <c r="L176" s="58">
        <f t="shared" si="87"/>
        <v>0</v>
      </c>
    </row>
    <row r="177" spans="1:12" ht="15.75" customHeight="1" x14ac:dyDescent="0.2">
      <c r="A177" s="21"/>
      <c r="B177" s="59" t="str">
        <f t="shared" si="81"/>
        <v>Fundraising</v>
      </c>
      <c r="C177" s="378"/>
      <c r="D177" s="58">
        <f t="shared" si="88"/>
        <v>0</v>
      </c>
      <c r="E177" s="58">
        <f t="shared" si="89"/>
        <v>0</v>
      </c>
      <c r="F177" s="58">
        <f t="shared" si="82"/>
        <v>0</v>
      </c>
      <c r="G177" s="58">
        <f t="shared" si="83"/>
        <v>0</v>
      </c>
      <c r="H177" s="21"/>
      <c r="I177" s="58">
        <f t="shared" si="84"/>
        <v>0</v>
      </c>
      <c r="J177" s="58">
        <f t="shared" si="85"/>
        <v>0</v>
      </c>
      <c r="K177" s="58">
        <f t="shared" si="86"/>
        <v>0</v>
      </c>
      <c r="L177" s="58">
        <f t="shared" si="87"/>
        <v>0</v>
      </c>
    </row>
    <row r="178" spans="1:12" ht="15.75" customHeight="1" x14ac:dyDescent="0.2">
      <c r="A178" s="21"/>
      <c r="B178" s="47" t="s">
        <v>0</v>
      </c>
      <c r="C178" s="60">
        <f>IF(C165=0,0,SUM(C167:C177))</f>
        <v>0</v>
      </c>
      <c r="D178" s="61">
        <f>SUM(D167:D177)</f>
        <v>0</v>
      </c>
      <c r="E178" s="62">
        <f>SUM(E167:E177)</f>
        <v>0</v>
      </c>
      <c r="F178" s="62">
        <f>SUM(F167:F177)</f>
        <v>0</v>
      </c>
      <c r="G178" s="63">
        <f>SUM(G167:G177)</f>
        <v>0</v>
      </c>
      <c r="H178" s="21"/>
      <c r="I178" s="62">
        <f>SUM(I167:I177)</f>
        <v>0</v>
      </c>
      <c r="J178" s="62">
        <f>SUM(J167:J177)</f>
        <v>0</v>
      </c>
      <c r="K178" s="62">
        <f>SUM(K167:K177)</f>
        <v>0</v>
      </c>
      <c r="L178" s="62">
        <f>SUM(L167:L177)</f>
        <v>0</v>
      </c>
    </row>
    <row r="179" spans="1:12" ht="15.75" customHeight="1" x14ac:dyDescent="0.2">
      <c r="A179" s="21"/>
      <c r="B179" s="21"/>
      <c r="C179" s="231" t="str">
        <f>IF(C165=0,"",IF(SUM(C167:C177)=100%,"","Must be 100%"))</f>
        <v/>
      </c>
      <c r="D179" s="21"/>
      <c r="E179" s="21"/>
      <c r="F179" s="21"/>
      <c r="G179" s="21"/>
      <c r="H179" s="21"/>
      <c r="I179" s="21"/>
      <c r="J179" s="21"/>
      <c r="K179" s="21"/>
      <c r="L179" s="21"/>
    </row>
    <row r="180" spans="1:12" ht="15.75" customHeight="1" x14ac:dyDescent="0.2">
      <c r="A180" s="21"/>
      <c r="B180" s="28" t="s">
        <v>44</v>
      </c>
      <c r="C180" s="28"/>
      <c r="D180" s="28"/>
      <c r="E180" s="28"/>
      <c r="F180" s="28"/>
      <c r="G180" s="28"/>
      <c r="H180" s="28"/>
      <c r="I180" s="28"/>
      <c r="J180" s="28"/>
      <c r="K180" s="28"/>
      <c r="L180" s="28"/>
    </row>
    <row r="181" spans="1:12" s="68" customFormat="1" ht="15.75" customHeight="1" x14ac:dyDescent="0.2">
      <c r="A181" s="51"/>
      <c r="B181" s="25" t="s">
        <v>33</v>
      </c>
      <c r="C181" s="67">
        <f>+C11+C28+C45+C62+C79+C96+C113+C130+C147+C164</f>
        <v>0</v>
      </c>
      <c r="D181" s="54"/>
      <c r="E181" s="54"/>
      <c r="F181" s="51"/>
      <c r="G181" s="21"/>
      <c r="H181" s="51"/>
      <c r="I181" s="21"/>
      <c r="J181" s="21"/>
      <c r="K181" s="21"/>
      <c r="L181" s="21"/>
    </row>
    <row r="182" spans="1:12" s="68" customFormat="1" ht="15.75" customHeight="1" x14ac:dyDescent="0.2">
      <c r="A182" s="51"/>
      <c r="B182" s="30" t="s">
        <v>34</v>
      </c>
      <c r="C182" s="69">
        <f>+C12+C29+C46+C63+C80+C97+C114+C131+C148+C165</f>
        <v>0</v>
      </c>
      <c r="D182" s="55"/>
      <c r="E182" s="55"/>
      <c r="F182" s="24"/>
      <c r="G182" s="24"/>
      <c r="H182" s="51"/>
      <c r="I182" s="51"/>
      <c r="J182" s="24"/>
      <c r="K182" s="24"/>
      <c r="L182" s="24"/>
    </row>
    <row r="183" spans="1:12" ht="15.75" customHeight="1" thickBot="1" x14ac:dyDescent="0.25">
      <c r="A183" s="21"/>
      <c r="B183" s="21"/>
      <c r="C183" s="27" t="s">
        <v>8</v>
      </c>
      <c r="D183" s="53" t="s">
        <v>7</v>
      </c>
      <c r="E183" s="56" t="s">
        <v>22</v>
      </c>
      <c r="F183" s="56" t="s">
        <v>23</v>
      </c>
      <c r="G183" s="53" t="s">
        <v>24</v>
      </c>
      <c r="H183" s="21"/>
      <c r="I183" s="56" t="str">
        <f>+I$6</f>
        <v>Name of Tax</v>
      </c>
      <c r="J183" s="53" t="str">
        <f>+J$5</f>
        <v>Retirement</v>
      </c>
      <c r="K183" s="53" t="str">
        <f>+K$6</f>
        <v>Name of Benefit</v>
      </c>
      <c r="L183" s="53" t="str">
        <f>+L$6</f>
        <v>Name of Benefit</v>
      </c>
    </row>
    <row r="184" spans="1:12" ht="15.75" customHeight="1" x14ac:dyDescent="0.2">
      <c r="A184" s="21"/>
      <c r="B184" s="57" t="str">
        <f t="shared" ref="B184:B194" si="90">B14</f>
        <v/>
      </c>
      <c r="C184" s="70">
        <f>IFERROR(+D184/D$195,0)</f>
        <v>0</v>
      </c>
      <c r="D184" s="58">
        <f>IF(B184="",0,SUMIF($B$10:$B$178,$B184,D$10:D$178))</f>
        <v>0</v>
      </c>
      <c r="E184" s="58">
        <f>IF(B184="",0,SUMIF($B$10:$B$178,$B184,E$10:E$178))</f>
        <v>0</v>
      </c>
      <c r="F184" s="58">
        <f>IF(B184="",0,SUMIF($B$10:$B$178,$B184,F$10:F$178))</f>
        <v>0</v>
      </c>
      <c r="G184" s="58">
        <f>IF(B184="",0,SUMIF($B$10:$B$178,$B184,G$10:G$178))</f>
        <v>0</v>
      </c>
      <c r="H184" s="21"/>
      <c r="I184" s="58">
        <f t="shared" ref="I184:I194" si="91">SUMIF($B$10:$B$178,$B184,I$10:I$178)</f>
        <v>0</v>
      </c>
      <c r="J184" s="58">
        <f t="shared" ref="J184:J194" si="92">SUMIF($B$10:$B$178,$B184,J$10:J$178)</f>
        <v>0</v>
      </c>
      <c r="K184" s="58">
        <f t="shared" ref="K184:L194" si="93">SUMIF($B$10:$B$178,$B184,K$10:K$178)</f>
        <v>0</v>
      </c>
      <c r="L184" s="58">
        <f t="shared" si="93"/>
        <v>0</v>
      </c>
    </row>
    <row r="185" spans="1:12" ht="15.75" customHeight="1" x14ac:dyDescent="0.2">
      <c r="A185" s="21"/>
      <c r="B185" s="59" t="str">
        <f t="shared" si="90"/>
        <v/>
      </c>
      <c r="C185" s="70">
        <f t="shared" ref="C185:C194" si="94">IFERROR(+D185/D$195,0)</f>
        <v>0</v>
      </c>
      <c r="D185" s="58">
        <f t="shared" ref="D185:D194" si="95">IF(B185="",0,SUMIF($B$10:$B$178,$B185,D$10:D$178))</f>
        <v>0</v>
      </c>
      <c r="E185" s="58">
        <f t="shared" ref="E185:E194" si="96">IF(B185="",0,SUMIF($B$10:$B$178,$B185,E$10:E$178))</f>
        <v>0</v>
      </c>
      <c r="F185" s="58">
        <f t="shared" ref="F185:F194" si="97">IF(B185="",0,SUMIF($B$10:$B$178,$B185,F$10:F$178))</f>
        <v>0</v>
      </c>
      <c r="G185" s="58">
        <f t="shared" ref="G185:G194" si="98">IF(B185="",0,SUMIF($B$10:$B$178,$B185,G$10:G$178))</f>
        <v>0</v>
      </c>
      <c r="H185" s="21"/>
      <c r="I185" s="58">
        <f t="shared" si="91"/>
        <v>0</v>
      </c>
      <c r="J185" s="58">
        <f t="shared" si="92"/>
        <v>0</v>
      </c>
      <c r="K185" s="58">
        <f t="shared" si="93"/>
        <v>0</v>
      </c>
      <c r="L185" s="58">
        <f t="shared" si="93"/>
        <v>0</v>
      </c>
    </row>
    <row r="186" spans="1:12" ht="15.75" customHeight="1" x14ac:dyDescent="0.2">
      <c r="A186" s="21"/>
      <c r="B186" s="59" t="str">
        <f t="shared" si="90"/>
        <v/>
      </c>
      <c r="C186" s="70">
        <f t="shared" si="94"/>
        <v>0</v>
      </c>
      <c r="D186" s="58">
        <f t="shared" si="95"/>
        <v>0</v>
      </c>
      <c r="E186" s="58">
        <f t="shared" si="96"/>
        <v>0</v>
      </c>
      <c r="F186" s="58">
        <f t="shared" si="97"/>
        <v>0</v>
      </c>
      <c r="G186" s="58">
        <f t="shared" si="98"/>
        <v>0</v>
      </c>
      <c r="H186" s="21"/>
      <c r="I186" s="58">
        <f t="shared" si="91"/>
        <v>0</v>
      </c>
      <c r="J186" s="58">
        <f t="shared" si="92"/>
        <v>0</v>
      </c>
      <c r="K186" s="58">
        <f t="shared" si="93"/>
        <v>0</v>
      </c>
      <c r="L186" s="58">
        <f t="shared" si="93"/>
        <v>0</v>
      </c>
    </row>
    <row r="187" spans="1:12" ht="15.75" customHeight="1" x14ac:dyDescent="0.2">
      <c r="A187" s="21"/>
      <c r="B187" s="59" t="str">
        <f t="shared" si="90"/>
        <v/>
      </c>
      <c r="C187" s="70">
        <f t="shared" si="94"/>
        <v>0</v>
      </c>
      <c r="D187" s="58">
        <f t="shared" si="95"/>
        <v>0</v>
      </c>
      <c r="E187" s="58">
        <f t="shared" si="96"/>
        <v>0</v>
      </c>
      <c r="F187" s="58">
        <f t="shared" si="97"/>
        <v>0</v>
      </c>
      <c r="G187" s="58">
        <f t="shared" si="98"/>
        <v>0</v>
      </c>
      <c r="H187" s="21"/>
      <c r="I187" s="58">
        <f t="shared" si="91"/>
        <v>0</v>
      </c>
      <c r="J187" s="58">
        <f t="shared" si="92"/>
        <v>0</v>
      </c>
      <c r="K187" s="58">
        <f t="shared" si="93"/>
        <v>0</v>
      </c>
      <c r="L187" s="58">
        <f t="shared" si="93"/>
        <v>0</v>
      </c>
    </row>
    <row r="188" spans="1:12" ht="15.75" customHeight="1" x14ac:dyDescent="0.2">
      <c r="A188" s="21"/>
      <c r="B188" s="59" t="str">
        <f t="shared" si="90"/>
        <v/>
      </c>
      <c r="C188" s="70">
        <f t="shared" si="94"/>
        <v>0</v>
      </c>
      <c r="D188" s="58">
        <f t="shared" si="95"/>
        <v>0</v>
      </c>
      <c r="E188" s="58">
        <f t="shared" si="96"/>
        <v>0</v>
      </c>
      <c r="F188" s="58">
        <f t="shared" si="97"/>
        <v>0</v>
      </c>
      <c r="G188" s="58">
        <f t="shared" si="98"/>
        <v>0</v>
      </c>
      <c r="H188" s="21"/>
      <c r="I188" s="58">
        <f t="shared" si="91"/>
        <v>0</v>
      </c>
      <c r="J188" s="58">
        <f t="shared" si="92"/>
        <v>0</v>
      </c>
      <c r="K188" s="58">
        <f t="shared" si="93"/>
        <v>0</v>
      </c>
      <c r="L188" s="58">
        <f t="shared" si="93"/>
        <v>0</v>
      </c>
    </row>
    <row r="189" spans="1:12" ht="15.75" customHeight="1" x14ac:dyDescent="0.2">
      <c r="A189" s="21"/>
      <c r="B189" s="59" t="str">
        <f t="shared" si="90"/>
        <v/>
      </c>
      <c r="C189" s="70">
        <f t="shared" si="94"/>
        <v>0</v>
      </c>
      <c r="D189" s="58">
        <f t="shared" si="95"/>
        <v>0</v>
      </c>
      <c r="E189" s="58">
        <f t="shared" si="96"/>
        <v>0</v>
      </c>
      <c r="F189" s="58">
        <f t="shared" si="97"/>
        <v>0</v>
      </c>
      <c r="G189" s="58">
        <f t="shared" si="98"/>
        <v>0</v>
      </c>
      <c r="H189" s="21"/>
      <c r="I189" s="58">
        <f t="shared" si="91"/>
        <v>0</v>
      </c>
      <c r="J189" s="58">
        <f t="shared" si="92"/>
        <v>0</v>
      </c>
      <c r="K189" s="58">
        <f t="shared" si="93"/>
        <v>0</v>
      </c>
      <c r="L189" s="58">
        <f t="shared" si="93"/>
        <v>0</v>
      </c>
    </row>
    <row r="190" spans="1:12" ht="15.75" customHeight="1" x14ac:dyDescent="0.2">
      <c r="A190" s="21"/>
      <c r="B190" s="59" t="str">
        <f t="shared" si="90"/>
        <v/>
      </c>
      <c r="C190" s="70">
        <f t="shared" si="94"/>
        <v>0</v>
      </c>
      <c r="D190" s="58">
        <f t="shared" si="95"/>
        <v>0</v>
      </c>
      <c r="E190" s="58">
        <f t="shared" si="96"/>
        <v>0</v>
      </c>
      <c r="F190" s="58">
        <f t="shared" si="97"/>
        <v>0</v>
      </c>
      <c r="G190" s="58">
        <f t="shared" si="98"/>
        <v>0</v>
      </c>
      <c r="H190" s="21"/>
      <c r="I190" s="58">
        <f t="shared" si="91"/>
        <v>0</v>
      </c>
      <c r="J190" s="58">
        <f t="shared" si="92"/>
        <v>0</v>
      </c>
      <c r="K190" s="58">
        <f t="shared" si="93"/>
        <v>0</v>
      </c>
      <c r="L190" s="58">
        <f t="shared" si="93"/>
        <v>0</v>
      </c>
    </row>
    <row r="191" spans="1:12" ht="15.75" customHeight="1" x14ac:dyDescent="0.2">
      <c r="A191" s="21"/>
      <c r="B191" s="59" t="str">
        <f t="shared" si="90"/>
        <v/>
      </c>
      <c r="C191" s="70">
        <f t="shared" si="94"/>
        <v>0</v>
      </c>
      <c r="D191" s="58">
        <f t="shared" si="95"/>
        <v>0</v>
      </c>
      <c r="E191" s="58">
        <f t="shared" si="96"/>
        <v>0</v>
      </c>
      <c r="F191" s="58">
        <f t="shared" si="97"/>
        <v>0</v>
      </c>
      <c r="G191" s="58">
        <f t="shared" si="98"/>
        <v>0</v>
      </c>
      <c r="H191" s="21"/>
      <c r="I191" s="58">
        <f t="shared" si="91"/>
        <v>0</v>
      </c>
      <c r="J191" s="58">
        <f t="shared" si="92"/>
        <v>0</v>
      </c>
      <c r="K191" s="58">
        <f t="shared" si="93"/>
        <v>0</v>
      </c>
      <c r="L191" s="58">
        <f t="shared" si="93"/>
        <v>0</v>
      </c>
    </row>
    <row r="192" spans="1:12" ht="15.75" customHeight="1" x14ac:dyDescent="0.2">
      <c r="A192" s="21"/>
      <c r="B192" s="59" t="str">
        <f t="shared" si="90"/>
        <v/>
      </c>
      <c r="C192" s="71">
        <f t="shared" si="94"/>
        <v>0</v>
      </c>
      <c r="D192" s="58">
        <f t="shared" si="95"/>
        <v>0</v>
      </c>
      <c r="E192" s="58">
        <f t="shared" si="96"/>
        <v>0</v>
      </c>
      <c r="F192" s="58">
        <f t="shared" si="97"/>
        <v>0</v>
      </c>
      <c r="G192" s="58">
        <f t="shared" si="98"/>
        <v>0</v>
      </c>
      <c r="H192" s="21"/>
      <c r="I192" s="58">
        <f t="shared" si="91"/>
        <v>0</v>
      </c>
      <c r="J192" s="58">
        <f t="shared" si="92"/>
        <v>0</v>
      </c>
      <c r="K192" s="58">
        <f t="shared" si="93"/>
        <v>0</v>
      </c>
      <c r="L192" s="58">
        <f t="shared" si="93"/>
        <v>0</v>
      </c>
    </row>
    <row r="193" spans="1:12" ht="15.75" customHeight="1" x14ac:dyDescent="0.2">
      <c r="A193" s="21"/>
      <c r="B193" s="59" t="str">
        <f t="shared" si="90"/>
        <v>Management and General (Admin)</v>
      </c>
      <c r="C193" s="71">
        <f t="shared" si="94"/>
        <v>0</v>
      </c>
      <c r="D193" s="58">
        <f t="shared" si="95"/>
        <v>0</v>
      </c>
      <c r="E193" s="58">
        <f t="shared" si="96"/>
        <v>0</v>
      </c>
      <c r="F193" s="58">
        <f t="shared" si="97"/>
        <v>0</v>
      </c>
      <c r="G193" s="58">
        <f t="shared" si="98"/>
        <v>0</v>
      </c>
      <c r="H193" s="21"/>
      <c r="I193" s="58">
        <f t="shared" si="91"/>
        <v>0</v>
      </c>
      <c r="J193" s="58">
        <f t="shared" si="92"/>
        <v>0</v>
      </c>
      <c r="K193" s="58">
        <f t="shared" si="93"/>
        <v>0</v>
      </c>
      <c r="L193" s="58">
        <f t="shared" si="93"/>
        <v>0</v>
      </c>
    </row>
    <row r="194" spans="1:12" ht="15.75" customHeight="1" x14ac:dyDescent="0.2">
      <c r="A194" s="21"/>
      <c r="B194" s="59" t="str">
        <f t="shared" si="90"/>
        <v>Fundraising</v>
      </c>
      <c r="C194" s="70">
        <f t="shared" si="94"/>
        <v>0</v>
      </c>
      <c r="D194" s="58">
        <f t="shared" si="95"/>
        <v>0</v>
      </c>
      <c r="E194" s="58">
        <f t="shared" si="96"/>
        <v>0</v>
      </c>
      <c r="F194" s="58">
        <f t="shared" si="97"/>
        <v>0</v>
      </c>
      <c r="G194" s="58">
        <f t="shared" si="98"/>
        <v>0</v>
      </c>
      <c r="H194" s="21"/>
      <c r="I194" s="58">
        <f t="shared" si="91"/>
        <v>0</v>
      </c>
      <c r="J194" s="58">
        <f t="shared" si="92"/>
        <v>0</v>
      </c>
      <c r="K194" s="58">
        <f t="shared" si="93"/>
        <v>0</v>
      </c>
      <c r="L194" s="58">
        <f t="shared" si="93"/>
        <v>0</v>
      </c>
    </row>
    <row r="195" spans="1:12" ht="15.75" customHeight="1" x14ac:dyDescent="0.2">
      <c r="A195" s="21"/>
      <c r="B195" s="47" t="s">
        <v>0</v>
      </c>
      <c r="C195" s="72">
        <f>SUM(C184:C194)</f>
        <v>0</v>
      </c>
      <c r="D195" s="73">
        <f>SUM(D184:D194)</f>
        <v>0</v>
      </c>
      <c r="E195" s="77">
        <f>SUM(E184:E194)</f>
        <v>0</v>
      </c>
      <c r="F195" s="77">
        <f>SUM(F184:F194)</f>
        <v>0</v>
      </c>
      <c r="G195" s="78">
        <f>SUM(G184:G194)</f>
        <v>0</v>
      </c>
      <c r="H195" s="21"/>
      <c r="I195" s="79">
        <f>SUM(I184:I194)</f>
        <v>0</v>
      </c>
      <c r="J195" s="79">
        <f>SUM(J184:J194)</f>
        <v>0</v>
      </c>
      <c r="K195" s="79">
        <f>SUM(K184:K194)</f>
        <v>0</v>
      </c>
      <c r="L195" s="79">
        <f>SUM(L184:L194)</f>
        <v>0</v>
      </c>
    </row>
    <row r="196" spans="1:12" ht="15.75" customHeight="1" x14ac:dyDescent="0.2">
      <c r="A196" s="21"/>
      <c r="B196" s="74" t="s">
        <v>35</v>
      </c>
      <c r="C196" s="21"/>
      <c r="D196" s="37">
        <f>+D25+D42+D59+D76+D93+D110+D127+D144+D161+D178</f>
        <v>0</v>
      </c>
      <c r="E196" s="75">
        <f>+E25+E42+E59+E76+E93+E110+E127+E144+E161+E178</f>
        <v>0</v>
      </c>
      <c r="F196" s="75">
        <f>+E195*G4</f>
        <v>0</v>
      </c>
      <c r="G196" s="75">
        <f>+G25+G42+G59+G76+G93+G110+G127+G144+G161+G178</f>
        <v>0</v>
      </c>
      <c r="H196" s="21"/>
      <c r="I196" s="75">
        <f>+I25+I42+I59+I76+I93+I110+I127+I144+I161+I178</f>
        <v>0</v>
      </c>
      <c r="J196" s="75">
        <f>+J25+J42+J59+J76+J93+J110+J127+J144+J161+J178</f>
        <v>0</v>
      </c>
      <c r="K196" s="75">
        <f>+K25+K42+K59+K76+K93+K110+K127+K144+K161+K178</f>
        <v>0</v>
      </c>
      <c r="L196" s="75">
        <f>+L25+L42+L59+L76+L93+L110+L127+L144+L161+L178</f>
        <v>0</v>
      </c>
    </row>
    <row r="197" spans="1:12" ht="15.75" customHeight="1" x14ac:dyDescent="0.2">
      <c r="E197" s="48"/>
    </row>
    <row r="198" spans="1:12" ht="15.75" customHeight="1" x14ac:dyDescent="0.2">
      <c r="F198" s="80"/>
      <c r="K198" s="80"/>
    </row>
    <row r="199" spans="1:12" ht="15.75" customHeight="1" x14ac:dyDescent="0.2">
      <c r="K199" s="80"/>
    </row>
  </sheetData>
  <mergeCells count="2">
    <mergeCell ref="A13:A19"/>
    <mergeCell ref="A1:L1"/>
  </mergeCells>
  <phoneticPr fontId="4" type="noConversion"/>
  <conditionalFormatting sqref="C25">
    <cfRule type="cellIs" dxfId="457" priority="376" operator="notEqual">
      <formula>1</formula>
    </cfRule>
  </conditionalFormatting>
  <conditionalFormatting sqref="G5">
    <cfRule type="expression" dxfId="456" priority="362">
      <formula>$G$5=""</formula>
    </cfRule>
    <cfRule type="cellIs" dxfId="455" priority="364" operator="equal">
      <formula>""""""</formula>
    </cfRule>
  </conditionalFormatting>
  <conditionalFormatting sqref="H5">
    <cfRule type="expression" dxfId="454" priority="363">
      <formula>$G$5=""</formula>
    </cfRule>
  </conditionalFormatting>
  <conditionalFormatting sqref="C14">
    <cfRule type="expression" dxfId="453" priority="245">
      <formula>$B10=0</formula>
    </cfRule>
  </conditionalFormatting>
  <conditionalFormatting sqref="C15">
    <cfRule type="expression" dxfId="452" priority="244">
      <formula>$B10=0</formula>
    </cfRule>
  </conditionalFormatting>
  <conditionalFormatting sqref="C16">
    <cfRule type="expression" dxfId="451" priority="243">
      <formula>$B10=0</formula>
    </cfRule>
  </conditionalFormatting>
  <conditionalFormatting sqref="C17">
    <cfRule type="expression" dxfId="450" priority="242">
      <formula>$B10=0</formula>
    </cfRule>
  </conditionalFormatting>
  <conditionalFormatting sqref="C18">
    <cfRule type="expression" dxfId="449" priority="241">
      <formula>$B10=0</formula>
    </cfRule>
  </conditionalFormatting>
  <conditionalFormatting sqref="C19">
    <cfRule type="expression" dxfId="448" priority="240">
      <formula>$B10=0</formula>
    </cfRule>
  </conditionalFormatting>
  <conditionalFormatting sqref="C20">
    <cfRule type="expression" dxfId="447" priority="239">
      <formula>$B10=0</formula>
    </cfRule>
  </conditionalFormatting>
  <conditionalFormatting sqref="C21">
    <cfRule type="expression" dxfId="446" priority="238">
      <formula>$B10=0</formula>
    </cfRule>
  </conditionalFormatting>
  <conditionalFormatting sqref="C22">
    <cfRule type="expression" dxfId="445" priority="237">
      <formula>$B10=0</formula>
    </cfRule>
  </conditionalFormatting>
  <conditionalFormatting sqref="G6">
    <cfRule type="expression" dxfId="444" priority="54">
      <formula>$G$5=""</formula>
    </cfRule>
    <cfRule type="expression" dxfId="443" priority="267">
      <formula>$G$5="No"</formula>
    </cfRule>
  </conditionalFormatting>
  <conditionalFormatting sqref="G7:G9">
    <cfRule type="expression" dxfId="442" priority="53">
      <formula>$G$5=""</formula>
    </cfRule>
    <cfRule type="expression" dxfId="441" priority="266">
      <formula>$G$5="No"</formula>
    </cfRule>
  </conditionalFormatting>
  <conditionalFormatting sqref="C11">
    <cfRule type="expression" dxfId="440" priority="265">
      <formula>$B10=0</formula>
    </cfRule>
  </conditionalFormatting>
  <conditionalFormatting sqref="C12">
    <cfRule type="expression" dxfId="439" priority="264">
      <formula>$B10=0</formula>
    </cfRule>
  </conditionalFormatting>
  <conditionalFormatting sqref="C28">
    <cfRule type="expression" dxfId="438" priority="263">
      <formula>$B27=0</formula>
    </cfRule>
  </conditionalFormatting>
  <conditionalFormatting sqref="C29">
    <cfRule type="expression" dxfId="437" priority="262">
      <formula>$B27=0</formula>
    </cfRule>
  </conditionalFormatting>
  <conditionalFormatting sqref="C45">
    <cfRule type="expression" dxfId="436" priority="261">
      <formula>$B44=0</formula>
    </cfRule>
  </conditionalFormatting>
  <conditionalFormatting sqref="C46">
    <cfRule type="expression" dxfId="435" priority="260">
      <formula>$B44=0</formula>
    </cfRule>
  </conditionalFormatting>
  <conditionalFormatting sqref="C62">
    <cfRule type="expression" dxfId="434" priority="259">
      <formula>$B61=0</formula>
    </cfRule>
  </conditionalFormatting>
  <conditionalFormatting sqref="C63">
    <cfRule type="expression" dxfId="433" priority="258">
      <formula>$B61=0</formula>
    </cfRule>
  </conditionalFormatting>
  <conditionalFormatting sqref="C79">
    <cfRule type="expression" dxfId="432" priority="257">
      <formula>$B78=0</formula>
    </cfRule>
  </conditionalFormatting>
  <conditionalFormatting sqref="C80">
    <cfRule type="expression" dxfId="431" priority="256">
      <formula>$B78=0</formula>
    </cfRule>
  </conditionalFormatting>
  <conditionalFormatting sqref="C96">
    <cfRule type="expression" dxfId="430" priority="255">
      <formula>$B95=0</formula>
    </cfRule>
  </conditionalFormatting>
  <conditionalFormatting sqref="C97">
    <cfRule type="expression" dxfId="429" priority="254">
      <formula>$B95=0</formula>
    </cfRule>
  </conditionalFormatting>
  <conditionalFormatting sqref="C113">
    <cfRule type="expression" dxfId="428" priority="253">
      <formula>$B112=0</formula>
    </cfRule>
  </conditionalFormatting>
  <conditionalFormatting sqref="C114">
    <cfRule type="expression" dxfId="427" priority="252">
      <formula>$B112=0</formula>
    </cfRule>
  </conditionalFormatting>
  <conditionalFormatting sqref="C130">
    <cfRule type="expression" dxfId="426" priority="251">
      <formula>$B129=0</formula>
    </cfRule>
  </conditionalFormatting>
  <conditionalFormatting sqref="C131">
    <cfRule type="expression" dxfId="425" priority="250">
      <formula>$B129=0</formula>
    </cfRule>
  </conditionalFormatting>
  <conditionalFormatting sqref="C147">
    <cfRule type="expression" dxfId="424" priority="249">
      <formula>$B146=0</formula>
    </cfRule>
  </conditionalFormatting>
  <conditionalFormatting sqref="C148">
    <cfRule type="expression" dxfId="423" priority="248">
      <formula>$B146=0</formula>
    </cfRule>
  </conditionalFormatting>
  <conditionalFormatting sqref="C164">
    <cfRule type="expression" dxfId="422" priority="247">
      <formula>$B163=0</formula>
    </cfRule>
  </conditionalFormatting>
  <conditionalFormatting sqref="C165">
    <cfRule type="expression" dxfId="421" priority="246">
      <formula>$B163=0</formula>
    </cfRule>
  </conditionalFormatting>
  <conditionalFormatting sqref="C23">
    <cfRule type="expression" dxfId="420" priority="236">
      <formula>$B10=0</formula>
    </cfRule>
  </conditionalFormatting>
  <conditionalFormatting sqref="C24">
    <cfRule type="expression" dxfId="419" priority="235">
      <formula>$B10=0</formula>
    </cfRule>
  </conditionalFormatting>
  <conditionalFormatting sqref="C31">
    <cfRule type="expression" dxfId="418" priority="225">
      <formula>$B27=0</formula>
    </cfRule>
  </conditionalFormatting>
  <conditionalFormatting sqref="C32">
    <cfRule type="expression" dxfId="417" priority="224">
      <formula>$B27=0</formula>
    </cfRule>
  </conditionalFormatting>
  <conditionalFormatting sqref="C33">
    <cfRule type="expression" dxfId="416" priority="223">
      <formula>$B27=0</formula>
    </cfRule>
  </conditionalFormatting>
  <conditionalFormatting sqref="C34">
    <cfRule type="expression" dxfId="415" priority="222">
      <formula>$B27=0</formula>
    </cfRule>
  </conditionalFormatting>
  <conditionalFormatting sqref="C35">
    <cfRule type="expression" dxfId="414" priority="221">
      <formula>$B27=0</formula>
    </cfRule>
  </conditionalFormatting>
  <conditionalFormatting sqref="C36">
    <cfRule type="expression" dxfId="413" priority="220">
      <formula>$B27=0</formula>
    </cfRule>
  </conditionalFormatting>
  <conditionalFormatting sqref="C37">
    <cfRule type="expression" dxfId="412" priority="219">
      <formula>$B27=0</formula>
    </cfRule>
  </conditionalFormatting>
  <conditionalFormatting sqref="C38">
    <cfRule type="expression" dxfId="411" priority="218">
      <formula>$B27=0</formula>
    </cfRule>
  </conditionalFormatting>
  <conditionalFormatting sqref="C39">
    <cfRule type="expression" dxfId="410" priority="217">
      <formula>$B27=0</formula>
    </cfRule>
  </conditionalFormatting>
  <conditionalFormatting sqref="C40">
    <cfRule type="expression" dxfId="409" priority="216">
      <formula>$B27=0</formula>
    </cfRule>
  </conditionalFormatting>
  <conditionalFormatting sqref="C41">
    <cfRule type="expression" dxfId="408" priority="215">
      <formula>$B27=0</formula>
    </cfRule>
  </conditionalFormatting>
  <conditionalFormatting sqref="C48">
    <cfRule type="expression" dxfId="407" priority="205">
      <formula>$B44=0</formula>
    </cfRule>
  </conditionalFormatting>
  <conditionalFormatting sqref="C49">
    <cfRule type="expression" dxfId="406" priority="204">
      <formula>$B44=0</formula>
    </cfRule>
  </conditionalFormatting>
  <conditionalFormatting sqref="C50">
    <cfRule type="expression" dxfId="405" priority="203">
      <formula>$B44=0</formula>
    </cfRule>
  </conditionalFormatting>
  <conditionalFormatting sqref="C51">
    <cfRule type="expression" dxfId="404" priority="202">
      <formula>$B44=0</formula>
    </cfRule>
  </conditionalFormatting>
  <conditionalFormatting sqref="C52">
    <cfRule type="expression" dxfId="403" priority="201">
      <formula>$B44=0</formula>
    </cfRule>
  </conditionalFormatting>
  <conditionalFormatting sqref="C53">
    <cfRule type="expression" dxfId="402" priority="200">
      <formula>$B44=0</formula>
    </cfRule>
  </conditionalFormatting>
  <conditionalFormatting sqref="C54">
    <cfRule type="expression" dxfId="401" priority="199">
      <formula>$B44=0</formula>
    </cfRule>
  </conditionalFormatting>
  <conditionalFormatting sqref="C55">
    <cfRule type="expression" dxfId="400" priority="198">
      <formula>$B44=0</formula>
    </cfRule>
  </conditionalFormatting>
  <conditionalFormatting sqref="C56">
    <cfRule type="expression" dxfId="399" priority="197">
      <formula>$B44=0</formula>
    </cfRule>
  </conditionalFormatting>
  <conditionalFormatting sqref="C57">
    <cfRule type="expression" dxfId="398" priority="196">
      <formula>$B44=0</formula>
    </cfRule>
  </conditionalFormatting>
  <conditionalFormatting sqref="C58">
    <cfRule type="expression" dxfId="397" priority="195">
      <formula>$B44=0</formula>
    </cfRule>
  </conditionalFormatting>
  <conditionalFormatting sqref="C65">
    <cfRule type="expression" dxfId="396" priority="185">
      <formula>$B61=0</formula>
    </cfRule>
  </conditionalFormatting>
  <conditionalFormatting sqref="C66">
    <cfRule type="expression" dxfId="395" priority="184">
      <formula>$B61=0</formula>
    </cfRule>
  </conditionalFormatting>
  <conditionalFormatting sqref="C67">
    <cfRule type="expression" dxfId="394" priority="183">
      <formula>$B61=0</formula>
    </cfRule>
  </conditionalFormatting>
  <conditionalFormatting sqref="C68">
    <cfRule type="expression" dxfId="393" priority="182">
      <formula>$B61=0</formula>
    </cfRule>
  </conditionalFormatting>
  <conditionalFormatting sqref="C69">
    <cfRule type="expression" dxfId="392" priority="181">
      <formula>$B61=0</formula>
    </cfRule>
  </conditionalFormatting>
  <conditionalFormatting sqref="C70">
    <cfRule type="expression" dxfId="391" priority="180">
      <formula>$B61=0</formula>
    </cfRule>
  </conditionalFormatting>
  <conditionalFormatting sqref="C71">
    <cfRule type="expression" dxfId="390" priority="179">
      <formula>$B61=0</formula>
    </cfRule>
  </conditionalFormatting>
  <conditionalFormatting sqref="C72">
    <cfRule type="expression" dxfId="389" priority="178">
      <formula>$B61=0</formula>
    </cfRule>
  </conditionalFormatting>
  <conditionalFormatting sqref="C73">
    <cfRule type="expression" dxfId="388" priority="177">
      <formula>$B61=0</formula>
    </cfRule>
  </conditionalFormatting>
  <conditionalFormatting sqref="C74">
    <cfRule type="expression" dxfId="387" priority="176">
      <formula>$B61=0</formula>
    </cfRule>
  </conditionalFormatting>
  <conditionalFormatting sqref="C75">
    <cfRule type="expression" dxfId="386" priority="175">
      <formula>$B61=0</formula>
    </cfRule>
  </conditionalFormatting>
  <conditionalFormatting sqref="C82">
    <cfRule type="expression" dxfId="385" priority="165">
      <formula>$B78=0</formula>
    </cfRule>
  </conditionalFormatting>
  <conditionalFormatting sqref="C83">
    <cfRule type="expression" dxfId="384" priority="164">
      <formula>$B78=0</formula>
    </cfRule>
  </conditionalFormatting>
  <conditionalFormatting sqref="C84">
    <cfRule type="expression" dxfId="383" priority="163">
      <formula>$B78=0</formula>
    </cfRule>
  </conditionalFormatting>
  <conditionalFormatting sqref="C85">
    <cfRule type="expression" dxfId="382" priority="162">
      <formula>$B78=0</formula>
    </cfRule>
  </conditionalFormatting>
  <conditionalFormatting sqref="C86">
    <cfRule type="expression" dxfId="381" priority="161">
      <formula>$B78=0</formula>
    </cfRule>
  </conditionalFormatting>
  <conditionalFormatting sqref="C87">
    <cfRule type="expression" dxfId="380" priority="160">
      <formula>$B78=0</formula>
    </cfRule>
  </conditionalFormatting>
  <conditionalFormatting sqref="C88">
    <cfRule type="expression" dxfId="379" priority="159">
      <formula>$B78=0</formula>
    </cfRule>
  </conditionalFormatting>
  <conditionalFormatting sqref="C89">
    <cfRule type="expression" dxfId="378" priority="158">
      <formula>$B78=0</formula>
    </cfRule>
  </conditionalFormatting>
  <conditionalFormatting sqref="C90">
    <cfRule type="expression" dxfId="377" priority="157">
      <formula>$B78=0</formula>
    </cfRule>
  </conditionalFormatting>
  <conditionalFormatting sqref="C91">
    <cfRule type="expression" dxfId="376" priority="156">
      <formula>$B78=0</formula>
    </cfRule>
  </conditionalFormatting>
  <conditionalFormatting sqref="C92">
    <cfRule type="expression" dxfId="375" priority="155">
      <formula>$B78=0</formula>
    </cfRule>
  </conditionalFormatting>
  <conditionalFormatting sqref="C99">
    <cfRule type="expression" dxfId="374" priority="145">
      <formula>$B95=0</formula>
    </cfRule>
  </conditionalFormatting>
  <conditionalFormatting sqref="C100">
    <cfRule type="expression" dxfId="373" priority="144">
      <formula>$B95=0</formula>
    </cfRule>
  </conditionalFormatting>
  <conditionalFormatting sqref="C101">
    <cfRule type="expression" dxfId="372" priority="143">
      <formula>$B95=0</formula>
    </cfRule>
  </conditionalFormatting>
  <conditionalFormatting sqref="C102">
    <cfRule type="expression" dxfId="371" priority="142">
      <formula>$B95=0</formula>
    </cfRule>
  </conditionalFormatting>
  <conditionalFormatting sqref="C103">
    <cfRule type="expression" dxfId="370" priority="141">
      <formula>$B95=0</formula>
    </cfRule>
  </conditionalFormatting>
  <conditionalFormatting sqref="C104">
    <cfRule type="expression" dxfId="369" priority="140">
      <formula>$B95=0</formula>
    </cfRule>
  </conditionalFormatting>
  <conditionalFormatting sqref="C105">
    <cfRule type="expression" dxfId="368" priority="139">
      <formula>$B95=0</formula>
    </cfRule>
  </conditionalFormatting>
  <conditionalFormatting sqref="C106">
    <cfRule type="expression" dxfId="367" priority="138">
      <formula>$B95=0</formula>
    </cfRule>
  </conditionalFormatting>
  <conditionalFormatting sqref="C107">
    <cfRule type="expression" dxfId="366" priority="137">
      <formula>$B95=0</formula>
    </cfRule>
  </conditionalFormatting>
  <conditionalFormatting sqref="C108">
    <cfRule type="expression" dxfId="365" priority="136">
      <formula>$B95=0</formula>
    </cfRule>
  </conditionalFormatting>
  <conditionalFormatting sqref="C109">
    <cfRule type="expression" dxfId="364" priority="135">
      <formula>$B95=0</formula>
    </cfRule>
  </conditionalFormatting>
  <conditionalFormatting sqref="C116">
    <cfRule type="expression" dxfId="363" priority="125">
      <formula>$B112=0</formula>
    </cfRule>
  </conditionalFormatting>
  <conditionalFormatting sqref="C117">
    <cfRule type="expression" dxfId="362" priority="124">
      <formula>$B112=0</formula>
    </cfRule>
  </conditionalFormatting>
  <conditionalFormatting sqref="C118">
    <cfRule type="expression" dxfId="361" priority="123">
      <formula>$B112=0</formula>
    </cfRule>
  </conditionalFormatting>
  <conditionalFormatting sqref="C119">
    <cfRule type="expression" dxfId="360" priority="122">
      <formula>$B112=0</formula>
    </cfRule>
  </conditionalFormatting>
  <conditionalFormatting sqref="C120">
    <cfRule type="expression" dxfId="359" priority="121">
      <formula>$B112=0</formula>
    </cfRule>
  </conditionalFormatting>
  <conditionalFormatting sqref="C121">
    <cfRule type="expression" dxfId="358" priority="120">
      <formula>$B112=0</formula>
    </cfRule>
  </conditionalFormatting>
  <conditionalFormatting sqref="C122">
    <cfRule type="expression" dxfId="357" priority="119">
      <formula>$B112=0</formula>
    </cfRule>
  </conditionalFormatting>
  <conditionalFormatting sqref="C123">
    <cfRule type="expression" dxfId="356" priority="118">
      <formula>$B112=0</formula>
    </cfRule>
  </conditionalFormatting>
  <conditionalFormatting sqref="C124">
    <cfRule type="expression" dxfId="355" priority="117">
      <formula>$B112=0</formula>
    </cfRule>
  </conditionalFormatting>
  <conditionalFormatting sqref="C125">
    <cfRule type="expression" dxfId="354" priority="116">
      <formula>$B112=0</formula>
    </cfRule>
  </conditionalFormatting>
  <conditionalFormatting sqref="C126">
    <cfRule type="expression" dxfId="353" priority="115">
      <formula>$B112=0</formula>
    </cfRule>
  </conditionalFormatting>
  <conditionalFormatting sqref="C133">
    <cfRule type="expression" dxfId="352" priority="105">
      <formula>$B129=0</formula>
    </cfRule>
  </conditionalFormatting>
  <conditionalFormatting sqref="C134">
    <cfRule type="expression" dxfId="351" priority="104">
      <formula>$B129=0</formula>
    </cfRule>
  </conditionalFormatting>
  <conditionalFormatting sqref="C135">
    <cfRule type="expression" dxfId="350" priority="103">
      <formula>$B129=0</formula>
    </cfRule>
  </conditionalFormatting>
  <conditionalFormatting sqref="C136">
    <cfRule type="expression" dxfId="349" priority="102">
      <formula>$B129=0</formula>
    </cfRule>
  </conditionalFormatting>
  <conditionalFormatting sqref="C137">
    <cfRule type="expression" dxfId="348" priority="101">
      <formula>$B129=0</formula>
    </cfRule>
  </conditionalFormatting>
  <conditionalFormatting sqref="C138">
    <cfRule type="expression" dxfId="347" priority="100">
      <formula>$B129=0</formula>
    </cfRule>
  </conditionalFormatting>
  <conditionalFormatting sqref="C139">
    <cfRule type="expression" dxfId="346" priority="99">
      <formula>$B129=0</formula>
    </cfRule>
  </conditionalFormatting>
  <conditionalFormatting sqref="C140">
    <cfRule type="expression" dxfId="345" priority="98">
      <formula>$B129=0</formula>
    </cfRule>
  </conditionalFormatting>
  <conditionalFormatting sqref="C141">
    <cfRule type="expression" dxfId="344" priority="97">
      <formula>$B129=0</formula>
    </cfRule>
  </conditionalFormatting>
  <conditionalFormatting sqref="C142">
    <cfRule type="expression" dxfId="343" priority="96">
      <formula>$B129=0</formula>
    </cfRule>
  </conditionalFormatting>
  <conditionalFormatting sqref="C143">
    <cfRule type="expression" dxfId="342" priority="95">
      <formula>$B129=0</formula>
    </cfRule>
  </conditionalFormatting>
  <conditionalFormatting sqref="C150">
    <cfRule type="expression" dxfId="341" priority="85">
      <formula>$B146=0</formula>
    </cfRule>
  </conditionalFormatting>
  <conditionalFormatting sqref="C151">
    <cfRule type="expression" dxfId="340" priority="84">
      <formula>$B146=0</formula>
    </cfRule>
  </conditionalFormatting>
  <conditionalFormatting sqref="C152">
    <cfRule type="expression" dxfId="339" priority="83">
      <formula>$B146=0</formula>
    </cfRule>
  </conditionalFormatting>
  <conditionalFormatting sqref="C153">
    <cfRule type="expression" dxfId="338" priority="82">
      <formula>$B146=0</formula>
    </cfRule>
  </conditionalFormatting>
  <conditionalFormatting sqref="C154">
    <cfRule type="expression" dxfId="337" priority="81">
      <formula>$B146=0</formula>
    </cfRule>
  </conditionalFormatting>
  <conditionalFormatting sqref="C155">
    <cfRule type="expression" dxfId="336" priority="80">
      <formula>$B146=0</formula>
    </cfRule>
  </conditionalFormatting>
  <conditionalFormatting sqref="C156">
    <cfRule type="expression" dxfId="335" priority="79">
      <formula>$B146=0</formula>
    </cfRule>
  </conditionalFormatting>
  <conditionalFormatting sqref="C157">
    <cfRule type="expression" dxfId="334" priority="78">
      <formula>$B146=0</formula>
    </cfRule>
  </conditionalFormatting>
  <conditionalFormatting sqref="C158">
    <cfRule type="expression" dxfId="333" priority="77">
      <formula>$B146=0</formula>
    </cfRule>
  </conditionalFormatting>
  <conditionalFormatting sqref="C159">
    <cfRule type="expression" dxfId="332" priority="76">
      <formula>$B146=0</formula>
    </cfRule>
  </conditionalFormatting>
  <conditionalFormatting sqref="C160">
    <cfRule type="expression" dxfId="331" priority="75">
      <formula>$B146=0</formula>
    </cfRule>
  </conditionalFormatting>
  <conditionalFormatting sqref="C167">
    <cfRule type="expression" dxfId="330" priority="65">
      <formula>$B163=0</formula>
    </cfRule>
  </conditionalFormatting>
  <conditionalFormatting sqref="C168">
    <cfRule type="expression" dxfId="329" priority="64">
      <formula>$B163=0</formula>
    </cfRule>
  </conditionalFormatting>
  <conditionalFormatting sqref="C169">
    <cfRule type="expression" dxfId="328" priority="63">
      <formula>$B163=0</formula>
    </cfRule>
  </conditionalFormatting>
  <conditionalFormatting sqref="C170">
    <cfRule type="expression" dxfId="327" priority="62">
      <formula>$B163=0</formula>
    </cfRule>
  </conditionalFormatting>
  <conditionalFormatting sqref="C171">
    <cfRule type="expression" dxfId="326" priority="61">
      <formula>$B163=0</formula>
    </cfRule>
  </conditionalFormatting>
  <conditionalFormatting sqref="C172">
    <cfRule type="expression" dxfId="325" priority="60">
      <formula>$B163=0</formula>
    </cfRule>
  </conditionalFormatting>
  <conditionalFormatting sqref="C173">
    <cfRule type="expression" dxfId="324" priority="59">
      <formula>$B163=0</formula>
    </cfRule>
  </conditionalFormatting>
  <conditionalFormatting sqref="C174">
    <cfRule type="expression" dxfId="323" priority="58">
      <formula>$B163=0</formula>
    </cfRule>
  </conditionalFormatting>
  <conditionalFormatting sqref="C175">
    <cfRule type="expression" dxfId="322" priority="57">
      <formula>$B163=0</formula>
    </cfRule>
  </conditionalFormatting>
  <conditionalFormatting sqref="C176">
    <cfRule type="expression" dxfId="321" priority="56">
      <formula>$B163=0</formula>
    </cfRule>
  </conditionalFormatting>
  <conditionalFormatting sqref="C177">
    <cfRule type="expression" dxfId="320" priority="55">
      <formula>$B163=0</formula>
    </cfRule>
  </conditionalFormatting>
  <conditionalFormatting sqref="C26">
    <cfRule type="expression" dxfId="319" priority="47">
      <formula>$C$25=1</formula>
    </cfRule>
  </conditionalFormatting>
  <conditionalFormatting sqref="C76">
    <cfRule type="cellIs" dxfId="318" priority="21" operator="notEqual">
      <formula>1</formula>
    </cfRule>
  </conditionalFormatting>
  <conditionalFormatting sqref="C77">
    <cfRule type="expression" dxfId="317" priority="20">
      <formula>$C$25=1</formula>
    </cfRule>
  </conditionalFormatting>
  <conditionalFormatting sqref="C59">
    <cfRule type="cellIs" dxfId="316" priority="24" operator="notEqual">
      <formula>1</formula>
    </cfRule>
  </conditionalFormatting>
  <conditionalFormatting sqref="C60">
    <cfRule type="expression" dxfId="315" priority="23">
      <formula>$C$25=1</formula>
    </cfRule>
  </conditionalFormatting>
  <conditionalFormatting sqref="C42">
    <cfRule type="cellIs" dxfId="314" priority="27" operator="notEqual">
      <formula>1</formula>
    </cfRule>
  </conditionalFormatting>
  <conditionalFormatting sqref="C43">
    <cfRule type="expression" dxfId="313" priority="26">
      <formula>$C$25=1</formula>
    </cfRule>
  </conditionalFormatting>
  <conditionalFormatting sqref="C25:C26">
    <cfRule type="expression" dxfId="312" priority="28">
      <formula>$C$12=0</formula>
    </cfRule>
  </conditionalFormatting>
  <conditionalFormatting sqref="C42:C43">
    <cfRule type="expression" dxfId="311" priority="25">
      <formula>$C$12=0</formula>
    </cfRule>
  </conditionalFormatting>
  <conditionalFormatting sqref="C59:C60">
    <cfRule type="expression" dxfId="310" priority="22">
      <formula>$C$12=0</formula>
    </cfRule>
  </conditionalFormatting>
  <conditionalFormatting sqref="C76:C77">
    <cfRule type="expression" dxfId="309" priority="19">
      <formula>$C$12=0</formula>
    </cfRule>
  </conditionalFormatting>
  <conditionalFormatting sqref="C93">
    <cfRule type="cellIs" dxfId="308" priority="18" operator="notEqual">
      <formula>1</formula>
    </cfRule>
  </conditionalFormatting>
  <conditionalFormatting sqref="C94">
    <cfRule type="expression" dxfId="307" priority="17">
      <formula>$C$25=1</formula>
    </cfRule>
  </conditionalFormatting>
  <conditionalFormatting sqref="C93:C94">
    <cfRule type="expression" dxfId="306" priority="16">
      <formula>$C$12=0</formula>
    </cfRule>
  </conditionalFormatting>
  <conditionalFormatting sqref="C110">
    <cfRule type="cellIs" dxfId="305" priority="15" operator="notEqual">
      <formula>1</formula>
    </cfRule>
  </conditionalFormatting>
  <conditionalFormatting sqref="C111">
    <cfRule type="expression" dxfId="304" priority="14">
      <formula>$C$25=1</formula>
    </cfRule>
  </conditionalFormatting>
  <conditionalFormatting sqref="C110:C111">
    <cfRule type="expression" dxfId="303" priority="13">
      <formula>$C$12=0</formula>
    </cfRule>
  </conditionalFormatting>
  <conditionalFormatting sqref="C127">
    <cfRule type="cellIs" dxfId="302" priority="12" operator="notEqual">
      <formula>1</formula>
    </cfRule>
  </conditionalFormatting>
  <conditionalFormatting sqref="C128">
    <cfRule type="expression" dxfId="301" priority="11">
      <formula>$C$25=1</formula>
    </cfRule>
  </conditionalFormatting>
  <conditionalFormatting sqref="C127:C128">
    <cfRule type="expression" dxfId="300" priority="10">
      <formula>$C$12=0</formula>
    </cfRule>
  </conditionalFormatting>
  <conditionalFormatting sqref="C144">
    <cfRule type="cellIs" dxfId="299" priority="9" operator="notEqual">
      <formula>1</formula>
    </cfRule>
  </conditionalFormatting>
  <conditionalFormatting sqref="C145">
    <cfRule type="expression" dxfId="298" priority="8">
      <formula>$C$25=1</formula>
    </cfRule>
  </conditionalFormatting>
  <conditionalFormatting sqref="C144:C145">
    <cfRule type="expression" dxfId="297" priority="7">
      <formula>$C$12=0</formula>
    </cfRule>
  </conditionalFormatting>
  <conditionalFormatting sqref="C161">
    <cfRule type="cellIs" dxfId="296" priority="6" operator="notEqual">
      <formula>1</formula>
    </cfRule>
  </conditionalFormatting>
  <conditionalFormatting sqref="C162">
    <cfRule type="expression" dxfId="295" priority="5">
      <formula>$C$25=1</formula>
    </cfRule>
  </conditionalFormatting>
  <conditionalFormatting sqref="C161:C162">
    <cfRule type="expression" dxfId="294" priority="4">
      <formula>$C$12=0</formula>
    </cfRule>
  </conditionalFormatting>
  <conditionalFormatting sqref="C178">
    <cfRule type="cellIs" dxfId="293" priority="3" operator="notEqual">
      <formula>1</formula>
    </cfRule>
  </conditionalFormatting>
  <conditionalFormatting sqref="C179">
    <cfRule type="expression" dxfId="292" priority="2">
      <formula>$C$25=1</formula>
    </cfRule>
  </conditionalFormatting>
  <conditionalFormatting sqref="C178:C179">
    <cfRule type="expression" dxfId="291" priority="1">
      <formula>$C$12=0</formula>
    </cfRule>
  </conditionalFormatting>
  <conditionalFormatting sqref="I7:I9">
    <cfRule type="expression" dxfId="290" priority="377">
      <formula>$I$6="Name of Tax"</formula>
    </cfRule>
  </conditionalFormatting>
  <conditionalFormatting sqref="K7:K9">
    <cfRule type="expression" dxfId="289" priority="378">
      <formula>$K$6="Name of Benefit"</formula>
    </cfRule>
  </conditionalFormatting>
  <conditionalFormatting sqref="L7:L9">
    <cfRule type="expression" dxfId="288" priority="379">
      <formula>$L$6="Name of Benefit"</formula>
    </cfRule>
  </conditionalFormatting>
  <dataValidations count="1">
    <dataValidation type="list" showInputMessage="1" showErrorMessage="1" errorTitle="Yes or No?" error="You must enter Yes or No in this box." promptTitle="Yes or No?" prompt="You must enter Yes or No in this box." sqref="G5">
      <formula1>$AA$4:$AA$5</formula1>
    </dataValidation>
  </dataValidations>
  <printOptions horizontalCentered="1"/>
  <pageMargins left="0.5" right="0.5" top="0.5" bottom="0.5" header="0.5" footer="0.5"/>
  <pageSetup scale="90" orientation="portrait" r:id="rId1"/>
  <headerFooter alignWithMargins="0"/>
  <rowBreaks count="2" manualBreakCount="2">
    <brk id="77" min="1" max="2" man="1"/>
    <brk id="162" min="1" max="2" man="1"/>
  </rowBreaks>
  <extLst>
    <ext xmlns:x14="http://schemas.microsoft.com/office/spreadsheetml/2009/9/main" uri="{78C0D931-6437-407d-A8EE-F0AAD7539E65}">
      <x14:conditionalFormattings>
        <x14:conditionalFormatting xmlns:xm="http://schemas.microsoft.com/office/excel/2006/main">
          <x14:cfRule type="expression" priority="357" id="{53A07220-3638-46B8-BAC3-14D20A8A966B}">
            <xm:f>'Your Programs'!$B$24=0</xm:f>
            <x14:dxf>
              <fill>
                <patternFill>
                  <bgColor theme="0" tint="-0.14996795556505021"/>
                </patternFill>
              </fill>
            </x14:dxf>
          </x14:cfRule>
          <xm:sqref>C14</xm:sqref>
        </x14:conditionalFormatting>
        <x14:conditionalFormatting xmlns:xm="http://schemas.microsoft.com/office/excel/2006/main">
          <x14:cfRule type="expression" priority="356" id="{B98F640D-DE64-4DEB-994A-E7EEB74A9963}">
            <xm:f>'Your Programs'!$B$25=0</xm:f>
            <x14:dxf>
              <fill>
                <patternFill>
                  <bgColor theme="0" tint="-0.14996795556505021"/>
                </patternFill>
              </fill>
            </x14:dxf>
          </x14:cfRule>
          <xm:sqref>C15</xm:sqref>
        </x14:conditionalFormatting>
        <x14:conditionalFormatting xmlns:xm="http://schemas.microsoft.com/office/excel/2006/main">
          <x14:cfRule type="expression" priority="355" id="{AA61AC1E-0F90-4E85-8247-F9C6F251986B}">
            <xm:f>'Your Programs'!$B$26=0</xm:f>
            <x14:dxf>
              <fill>
                <patternFill>
                  <bgColor theme="0" tint="-0.14996795556505021"/>
                </patternFill>
              </fill>
            </x14:dxf>
          </x14:cfRule>
          <xm:sqref>C16</xm:sqref>
        </x14:conditionalFormatting>
        <x14:conditionalFormatting xmlns:xm="http://schemas.microsoft.com/office/excel/2006/main">
          <x14:cfRule type="expression" priority="354" id="{F28C6205-FC04-4161-BFCC-11FAC7908BBB}">
            <xm:f>'Your Programs'!$B$27=0</xm:f>
            <x14:dxf>
              <fill>
                <patternFill>
                  <bgColor theme="0" tint="-0.14996795556505021"/>
                </patternFill>
              </fill>
            </x14:dxf>
          </x14:cfRule>
          <xm:sqref>C17</xm:sqref>
        </x14:conditionalFormatting>
        <x14:conditionalFormatting xmlns:xm="http://schemas.microsoft.com/office/excel/2006/main">
          <x14:cfRule type="expression" priority="353" id="{CFFC8696-1B50-49F9-86DE-E14BCE55A618}">
            <xm:f>'Your Programs'!$B$28=0</xm:f>
            <x14:dxf>
              <fill>
                <patternFill>
                  <bgColor theme="0" tint="-0.14996795556505021"/>
                </patternFill>
              </fill>
            </x14:dxf>
          </x14:cfRule>
          <xm:sqref>C18</xm:sqref>
        </x14:conditionalFormatting>
        <x14:conditionalFormatting xmlns:xm="http://schemas.microsoft.com/office/excel/2006/main">
          <x14:cfRule type="expression" priority="352" id="{733EEA1E-0013-4CD8-A505-D83DEB15E819}">
            <xm:f>'Your Programs'!$B$29=0</xm:f>
            <x14:dxf>
              <fill>
                <patternFill>
                  <bgColor theme="0" tint="-0.14996795556505021"/>
                </patternFill>
              </fill>
            </x14:dxf>
          </x14:cfRule>
          <xm:sqref>C19</xm:sqref>
        </x14:conditionalFormatting>
        <x14:conditionalFormatting xmlns:xm="http://schemas.microsoft.com/office/excel/2006/main">
          <x14:cfRule type="expression" priority="351" id="{A8840364-4C73-4E15-A886-F8F5E7E43F71}">
            <xm:f>'Your Programs'!$B$30=0</xm:f>
            <x14:dxf>
              <fill>
                <patternFill>
                  <bgColor theme="0" tint="-0.14996795556505021"/>
                </patternFill>
              </fill>
            </x14:dxf>
          </x14:cfRule>
          <xm:sqref>C20</xm:sqref>
        </x14:conditionalFormatting>
        <x14:conditionalFormatting xmlns:xm="http://schemas.microsoft.com/office/excel/2006/main">
          <x14:cfRule type="expression" priority="350" id="{41FDD2C8-1B2D-4110-9447-E8AC71D27B29}">
            <xm:f>'Your Programs'!$B$31=0</xm:f>
            <x14:dxf>
              <fill>
                <patternFill>
                  <bgColor theme="0" tint="-0.14996795556505021"/>
                </patternFill>
              </fill>
            </x14:dxf>
          </x14:cfRule>
          <xm:sqref>C21</xm:sqref>
        </x14:conditionalFormatting>
        <x14:conditionalFormatting xmlns:xm="http://schemas.microsoft.com/office/excel/2006/main">
          <x14:cfRule type="expression" priority="349" id="{11A24D7B-63F1-4FAC-95CC-5DC960BF9ED0}">
            <xm:f>'Your Programs'!$B$32=0</xm:f>
            <x14:dxf>
              <fill>
                <patternFill>
                  <bgColor theme="0" tint="-0.14996795556505021"/>
                </patternFill>
              </fill>
            </x14:dxf>
          </x14:cfRule>
          <xm:sqref>C22</xm:sqref>
        </x14:conditionalFormatting>
        <x14:conditionalFormatting xmlns:xm="http://schemas.microsoft.com/office/excel/2006/main">
          <x14:cfRule type="expression" priority="234" id="{819C83AD-C2F3-4A96-9DB6-ECA8451977B4}">
            <xm:f>'Your Programs'!$B$24=0</xm:f>
            <x14:dxf>
              <fill>
                <patternFill>
                  <bgColor theme="0" tint="-0.14996795556505021"/>
                </patternFill>
              </fill>
            </x14:dxf>
          </x14:cfRule>
          <xm:sqref>C31</xm:sqref>
        </x14:conditionalFormatting>
        <x14:conditionalFormatting xmlns:xm="http://schemas.microsoft.com/office/excel/2006/main">
          <x14:cfRule type="expression" priority="233" id="{8E490498-50E0-4BED-8A71-AE509D08389A}">
            <xm:f>'Your Programs'!$B$25=0</xm:f>
            <x14:dxf>
              <fill>
                <patternFill>
                  <bgColor theme="0" tint="-0.14996795556505021"/>
                </patternFill>
              </fill>
            </x14:dxf>
          </x14:cfRule>
          <xm:sqref>C32</xm:sqref>
        </x14:conditionalFormatting>
        <x14:conditionalFormatting xmlns:xm="http://schemas.microsoft.com/office/excel/2006/main">
          <x14:cfRule type="expression" priority="232" id="{4CDBB6F1-9CE4-4EA1-971E-9B475F3AE591}">
            <xm:f>'Your Programs'!$B$26=0</xm:f>
            <x14:dxf>
              <fill>
                <patternFill>
                  <bgColor theme="0" tint="-0.14996795556505021"/>
                </patternFill>
              </fill>
            </x14:dxf>
          </x14:cfRule>
          <xm:sqref>C33</xm:sqref>
        </x14:conditionalFormatting>
        <x14:conditionalFormatting xmlns:xm="http://schemas.microsoft.com/office/excel/2006/main">
          <x14:cfRule type="expression" priority="231" id="{537CA7BD-2494-4DF3-9307-9C47AEE156FD}">
            <xm:f>'Your Programs'!$B$27=0</xm:f>
            <x14:dxf>
              <fill>
                <patternFill>
                  <bgColor theme="0" tint="-0.14996795556505021"/>
                </patternFill>
              </fill>
            </x14:dxf>
          </x14:cfRule>
          <xm:sqref>C34</xm:sqref>
        </x14:conditionalFormatting>
        <x14:conditionalFormatting xmlns:xm="http://schemas.microsoft.com/office/excel/2006/main">
          <x14:cfRule type="expression" priority="230" id="{1D7AC9E0-AC59-448A-830A-E9D3E8726555}">
            <xm:f>'Your Programs'!$B$28=0</xm:f>
            <x14:dxf>
              <fill>
                <patternFill>
                  <bgColor theme="0" tint="-0.14996795556505021"/>
                </patternFill>
              </fill>
            </x14:dxf>
          </x14:cfRule>
          <xm:sqref>C35</xm:sqref>
        </x14:conditionalFormatting>
        <x14:conditionalFormatting xmlns:xm="http://schemas.microsoft.com/office/excel/2006/main">
          <x14:cfRule type="expression" priority="229" id="{A6A3217D-8F01-4992-8067-3394E5067753}">
            <xm:f>'Your Programs'!$B$29=0</xm:f>
            <x14:dxf>
              <fill>
                <patternFill>
                  <bgColor theme="0" tint="-0.14996795556505021"/>
                </patternFill>
              </fill>
            </x14:dxf>
          </x14:cfRule>
          <xm:sqref>C36</xm:sqref>
        </x14:conditionalFormatting>
        <x14:conditionalFormatting xmlns:xm="http://schemas.microsoft.com/office/excel/2006/main">
          <x14:cfRule type="expression" priority="228" id="{3DB5781C-7404-4CDE-8813-E1A144B4CB5E}">
            <xm:f>'Your Programs'!$B$30=0</xm:f>
            <x14:dxf>
              <fill>
                <patternFill>
                  <bgColor theme="0" tint="-0.14996795556505021"/>
                </patternFill>
              </fill>
            </x14:dxf>
          </x14:cfRule>
          <xm:sqref>C37</xm:sqref>
        </x14:conditionalFormatting>
        <x14:conditionalFormatting xmlns:xm="http://schemas.microsoft.com/office/excel/2006/main">
          <x14:cfRule type="expression" priority="227" id="{4801E371-5823-41B8-8BF8-0133F44516C7}">
            <xm:f>'Your Programs'!$B$31=0</xm:f>
            <x14:dxf>
              <fill>
                <patternFill>
                  <bgColor theme="0" tint="-0.14996795556505021"/>
                </patternFill>
              </fill>
            </x14:dxf>
          </x14:cfRule>
          <xm:sqref>C38</xm:sqref>
        </x14:conditionalFormatting>
        <x14:conditionalFormatting xmlns:xm="http://schemas.microsoft.com/office/excel/2006/main">
          <x14:cfRule type="expression" priority="226" id="{4A81F1A2-765F-4D9E-AC0E-20E12DD228AC}">
            <xm:f>'Your Programs'!$B$32=0</xm:f>
            <x14:dxf>
              <fill>
                <patternFill>
                  <bgColor theme="0" tint="-0.14996795556505021"/>
                </patternFill>
              </fill>
            </x14:dxf>
          </x14:cfRule>
          <xm:sqref>C39</xm:sqref>
        </x14:conditionalFormatting>
        <x14:conditionalFormatting xmlns:xm="http://schemas.microsoft.com/office/excel/2006/main">
          <x14:cfRule type="expression" priority="214" id="{186F0E80-7D5B-4CD4-ADB3-238E4BF7C789}">
            <xm:f>'Your Programs'!$B$24=0</xm:f>
            <x14:dxf>
              <fill>
                <patternFill>
                  <bgColor theme="0" tint="-0.14996795556505021"/>
                </patternFill>
              </fill>
            </x14:dxf>
          </x14:cfRule>
          <xm:sqref>C48</xm:sqref>
        </x14:conditionalFormatting>
        <x14:conditionalFormatting xmlns:xm="http://schemas.microsoft.com/office/excel/2006/main">
          <x14:cfRule type="expression" priority="213" id="{203F9746-5D8B-4650-AB3C-1407A549290F}">
            <xm:f>'Your Programs'!$B$25=0</xm:f>
            <x14:dxf>
              <fill>
                <patternFill>
                  <bgColor theme="0" tint="-0.14996795556505021"/>
                </patternFill>
              </fill>
            </x14:dxf>
          </x14:cfRule>
          <xm:sqref>C49</xm:sqref>
        </x14:conditionalFormatting>
        <x14:conditionalFormatting xmlns:xm="http://schemas.microsoft.com/office/excel/2006/main">
          <x14:cfRule type="expression" priority="212" id="{2C62C84C-2599-4645-A2AC-5BA10DE6859E}">
            <xm:f>'Your Programs'!$B$26=0</xm:f>
            <x14:dxf>
              <fill>
                <patternFill>
                  <bgColor theme="0" tint="-0.14996795556505021"/>
                </patternFill>
              </fill>
            </x14:dxf>
          </x14:cfRule>
          <xm:sqref>C50</xm:sqref>
        </x14:conditionalFormatting>
        <x14:conditionalFormatting xmlns:xm="http://schemas.microsoft.com/office/excel/2006/main">
          <x14:cfRule type="expression" priority="211" id="{56B19BD8-9E50-4EC7-960F-A013ED9898E6}">
            <xm:f>'Your Programs'!$B$27=0</xm:f>
            <x14:dxf>
              <fill>
                <patternFill>
                  <bgColor theme="0" tint="-0.14996795556505021"/>
                </patternFill>
              </fill>
            </x14:dxf>
          </x14:cfRule>
          <xm:sqref>C51</xm:sqref>
        </x14:conditionalFormatting>
        <x14:conditionalFormatting xmlns:xm="http://schemas.microsoft.com/office/excel/2006/main">
          <x14:cfRule type="expression" priority="210" id="{60831D3C-B179-416B-B7E9-27441E469F07}">
            <xm:f>'Your Programs'!$B$28=0</xm:f>
            <x14:dxf>
              <fill>
                <patternFill>
                  <bgColor theme="0" tint="-0.14996795556505021"/>
                </patternFill>
              </fill>
            </x14:dxf>
          </x14:cfRule>
          <xm:sqref>C52</xm:sqref>
        </x14:conditionalFormatting>
        <x14:conditionalFormatting xmlns:xm="http://schemas.microsoft.com/office/excel/2006/main">
          <x14:cfRule type="expression" priority="209" id="{4D096EB2-45B5-4695-ADB1-F00E625941F5}">
            <xm:f>'Your Programs'!$B$29=0</xm:f>
            <x14:dxf>
              <fill>
                <patternFill>
                  <bgColor theme="0" tint="-0.14996795556505021"/>
                </patternFill>
              </fill>
            </x14:dxf>
          </x14:cfRule>
          <xm:sqref>C53</xm:sqref>
        </x14:conditionalFormatting>
        <x14:conditionalFormatting xmlns:xm="http://schemas.microsoft.com/office/excel/2006/main">
          <x14:cfRule type="expression" priority="208" id="{5574DA17-B343-4944-BA07-3604BD788FAB}">
            <xm:f>'Your Programs'!$B$30=0</xm:f>
            <x14:dxf>
              <fill>
                <patternFill>
                  <bgColor theme="0" tint="-0.14996795556505021"/>
                </patternFill>
              </fill>
            </x14:dxf>
          </x14:cfRule>
          <xm:sqref>C54</xm:sqref>
        </x14:conditionalFormatting>
        <x14:conditionalFormatting xmlns:xm="http://schemas.microsoft.com/office/excel/2006/main">
          <x14:cfRule type="expression" priority="207" id="{EAFE6CB3-81AF-480C-95F5-7F8086F615A8}">
            <xm:f>'Your Programs'!$B$31=0</xm:f>
            <x14:dxf>
              <fill>
                <patternFill>
                  <bgColor theme="0" tint="-0.14996795556505021"/>
                </patternFill>
              </fill>
            </x14:dxf>
          </x14:cfRule>
          <xm:sqref>C55</xm:sqref>
        </x14:conditionalFormatting>
        <x14:conditionalFormatting xmlns:xm="http://schemas.microsoft.com/office/excel/2006/main">
          <x14:cfRule type="expression" priority="206" id="{5F71B761-A28B-4463-A2FB-67D22D6BE97B}">
            <xm:f>'Your Programs'!$B$32=0</xm:f>
            <x14:dxf>
              <fill>
                <patternFill>
                  <bgColor theme="0" tint="-0.14996795556505021"/>
                </patternFill>
              </fill>
            </x14:dxf>
          </x14:cfRule>
          <xm:sqref>C56</xm:sqref>
        </x14:conditionalFormatting>
        <x14:conditionalFormatting xmlns:xm="http://schemas.microsoft.com/office/excel/2006/main">
          <x14:cfRule type="expression" priority="194" id="{C8A9B387-8D04-4340-8FCF-9181C94E6D42}">
            <xm:f>'Your Programs'!$B$24=0</xm:f>
            <x14:dxf>
              <fill>
                <patternFill>
                  <bgColor theme="0" tint="-0.14996795556505021"/>
                </patternFill>
              </fill>
            </x14:dxf>
          </x14:cfRule>
          <xm:sqref>C65</xm:sqref>
        </x14:conditionalFormatting>
        <x14:conditionalFormatting xmlns:xm="http://schemas.microsoft.com/office/excel/2006/main">
          <x14:cfRule type="expression" priority="193" id="{68A14603-2EFD-4819-B7BA-91BB22146646}">
            <xm:f>'Your Programs'!$B$25=0</xm:f>
            <x14:dxf>
              <fill>
                <patternFill>
                  <bgColor theme="0" tint="-0.14996795556505021"/>
                </patternFill>
              </fill>
            </x14:dxf>
          </x14:cfRule>
          <xm:sqref>C66</xm:sqref>
        </x14:conditionalFormatting>
        <x14:conditionalFormatting xmlns:xm="http://schemas.microsoft.com/office/excel/2006/main">
          <x14:cfRule type="expression" priority="192" id="{6674B9FF-FBFF-4C90-9985-5541277E4767}">
            <xm:f>'Your Programs'!$B$26=0</xm:f>
            <x14:dxf>
              <fill>
                <patternFill>
                  <bgColor theme="0" tint="-0.14996795556505021"/>
                </patternFill>
              </fill>
            </x14:dxf>
          </x14:cfRule>
          <xm:sqref>C67</xm:sqref>
        </x14:conditionalFormatting>
        <x14:conditionalFormatting xmlns:xm="http://schemas.microsoft.com/office/excel/2006/main">
          <x14:cfRule type="expression" priority="191" id="{D76141DD-4DDB-420A-AA05-ED3519845A30}">
            <xm:f>'Your Programs'!$B$27=0</xm:f>
            <x14:dxf>
              <fill>
                <patternFill>
                  <bgColor theme="0" tint="-0.14996795556505021"/>
                </patternFill>
              </fill>
            </x14:dxf>
          </x14:cfRule>
          <xm:sqref>C68</xm:sqref>
        </x14:conditionalFormatting>
        <x14:conditionalFormatting xmlns:xm="http://schemas.microsoft.com/office/excel/2006/main">
          <x14:cfRule type="expression" priority="190" id="{90A5134D-7E45-42BE-8440-CED024744D54}">
            <xm:f>'Your Programs'!$B$28=0</xm:f>
            <x14:dxf>
              <fill>
                <patternFill>
                  <bgColor theme="0" tint="-0.14996795556505021"/>
                </patternFill>
              </fill>
            </x14:dxf>
          </x14:cfRule>
          <xm:sqref>C69</xm:sqref>
        </x14:conditionalFormatting>
        <x14:conditionalFormatting xmlns:xm="http://schemas.microsoft.com/office/excel/2006/main">
          <x14:cfRule type="expression" priority="189" id="{4DF8ED54-0439-4C84-90E6-2A1F748BE88B}">
            <xm:f>'Your Programs'!$B$29=0</xm:f>
            <x14:dxf>
              <fill>
                <patternFill>
                  <bgColor theme="0" tint="-0.14996795556505021"/>
                </patternFill>
              </fill>
            </x14:dxf>
          </x14:cfRule>
          <xm:sqref>C70</xm:sqref>
        </x14:conditionalFormatting>
        <x14:conditionalFormatting xmlns:xm="http://schemas.microsoft.com/office/excel/2006/main">
          <x14:cfRule type="expression" priority="188" id="{F9A413BC-5DB4-4FE8-BAD0-BF83F5A05DC6}">
            <xm:f>'Your Programs'!$B$30=0</xm:f>
            <x14:dxf>
              <fill>
                <patternFill>
                  <bgColor theme="0" tint="-0.14996795556505021"/>
                </patternFill>
              </fill>
            </x14:dxf>
          </x14:cfRule>
          <xm:sqref>C71</xm:sqref>
        </x14:conditionalFormatting>
        <x14:conditionalFormatting xmlns:xm="http://schemas.microsoft.com/office/excel/2006/main">
          <x14:cfRule type="expression" priority="187" id="{EC74519A-7AF5-45F5-8D18-F9C5A104A252}">
            <xm:f>'Your Programs'!$B$31=0</xm:f>
            <x14:dxf>
              <fill>
                <patternFill>
                  <bgColor theme="0" tint="-0.14996795556505021"/>
                </patternFill>
              </fill>
            </x14:dxf>
          </x14:cfRule>
          <xm:sqref>C72</xm:sqref>
        </x14:conditionalFormatting>
        <x14:conditionalFormatting xmlns:xm="http://schemas.microsoft.com/office/excel/2006/main">
          <x14:cfRule type="expression" priority="186" id="{C2CD1D15-97C8-408B-8C2A-2D07C2799C50}">
            <xm:f>'Your Programs'!$B$32=0</xm:f>
            <x14:dxf>
              <fill>
                <patternFill>
                  <bgColor theme="0" tint="-0.14996795556505021"/>
                </patternFill>
              </fill>
            </x14:dxf>
          </x14:cfRule>
          <xm:sqref>C73</xm:sqref>
        </x14:conditionalFormatting>
        <x14:conditionalFormatting xmlns:xm="http://schemas.microsoft.com/office/excel/2006/main">
          <x14:cfRule type="expression" priority="174" id="{CE8F2380-E2E7-43DB-9126-8B1313B99879}">
            <xm:f>'Your Programs'!$B$24=0</xm:f>
            <x14:dxf>
              <fill>
                <patternFill>
                  <bgColor theme="0" tint="-0.14996795556505021"/>
                </patternFill>
              </fill>
            </x14:dxf>
          </x14:cfRule>
          <xm:sqref>C82</xm:sqref>
        </x14:conditionalFormatting>
        <x14:conditionalFormatting xmlns:xm="http://schemas.microsoft.com/office/excel/2006/main">
          <x14:cfRule type="expression" priority="173" id="{CED276EF-93B6-43E2-92FB-D08D271F20EB}">
            <xm:f>'Your Programs'!$B$25=0</xm:f>
            <x14:dxf>
              <fill>
                <patternFill>
                  <bgColor theme="0" tint="-0.14996795556505021"/>
                </patternFill>
              </fill>
            </x14:dxf>
          </x14:cfRule>
          <xm:sqref>C83</xm:sqref>
        </x14:conditionalFormatting>
        <x14:conditionalFormatting xmlns:xm="http://schemas.microsoft.com/office/excel/2006/main">
          <x14:cfRule type="expression" priority="172" id="{930FBB9F-0973-4D71-BDDA-695104DC1F75}">
            <xm:f>'Your Programs'!$B$26=0</xm:f>
            <x14:dxf>
              <fill>
                <patternFill>
                  <bgColor theme="0" tint="-0.14996795556505021"/>
                </patternFill>
              </fill>
            </x14:dxf>
          </x14:cfRule>
          <xm:sqref>C84</xm:sqref>
        </x14:conditionalFormatting>
        <x14:conditionalFormatting xmlns:xm="http://schemas.microsoft.com/office/excel/2006/main">
          <x14:cfRule type="expression" priority="171" id="{91525723-7D0E-4BA7-869A-E2BAF49E99B7}">
            <xm:f>'Your Programs'!$B$27=0</xm:f>
            <x14:dxf>
              <fill>
                <patternFill>
                  <bgColor theme="0" tint="-0.14996795556505021"/>
                </patternFill>
              </fill>
            </x14:dxf>
          </x14:cfRule>
          <xm:sqref>C85</xm:sqref>
        </x14:conditionalFormatting>
        <x14:conditionalFormatting xmlns:xm="http://schemas.microsoft.com/office/excel/2006/main">
          <x14:cfRule type="expression" priority="170" id="{55BB52D1-0308-40FD-AA2D-DF90A81DE88D}">
            <xm:f>'Your Programs'!$B$28=0</xm:f>
            <x14:dxf>
              <fill>
                <patternFill>
                  <bgColor theme="0" tint="-0.14996795556505021"/>
                </patternFill>
              </fill>
            </x14:dxf>
          </x14:cfRule>
          <xm:sqref>C86</xm:sqref>
        </x14:conditionalFormatting>
        <x14:conditionalFormatting xmlns:xm="http://schemas.microsoft.com/office/excel/2006/main">
          <x14:cfRule type="expression" priority="169" id="{C89DDF8E-4AF0-4325-869B-0E6C0262F84E}">
            <xm:f>'Your Programs'!$B$29=0</xm:f>
            <x14:dxf>
              <fill>
                <patternFill>
                  <bgColor theme="0" tint="-0.14996795556505021"/>
                </patternFill>
              </fill>
            </x14:dxf>
          </x14:cfRule>
          <xm:sqref>C87</xm:sqref>
        </x14:conditionalFormatting>
        <x14:conditionalFormatting xmlns:xm="http://schemas.microsoft.com/office/excel/2006/main">
          <x14:cfRule type="expression" priority="168" id="{505449DA-A8ED-43EC-8DE6-C3E3F69CA144}">
            <xm:f>'Your Programs'!$B$30=0</xm:f>
            <x14:dxf>
              <fill>
                <patternFill>
                  <bgColor theme="0" tint="-0.14996795556505021"/>
                </patternFill>
              </fill>
            </x14:dxf>
          </x14:cfRule>
          <xm:sqref>C88</xm:sqref>
        </x14:conditionalFormatting>
        <x14:conditionalFormatting xmlns:xm="http://schemas.microsoft.com/office/excel/2006/main">
          <x14:cfRule type="expression" priority="167" id="{A61A1AC2-B1B1-45D1-98C9-FD5C8CE713FD}">
            <xm:f>'Your Programs'!$B$31=0</xm:f>
            <x14:dxf>
              <fill>
                <patternFill>
                  <bgColor theme="0" tint="-0.14996795556505021"/>
                </patternFill>
              </fill>
            </x14:dxf>
          </x14:cfRule>
          <xm:sqref>C89</xm:sqref>
        </x14:conditionalFormatting>
        <x14:conditionalFormatting xmlns:xm="http://schemas.microsoft.com/office/excel/2006/main">
          <x14:cfRule type="expression" priority="166" id="{B2ECC78F-5A58-4C27-B0BF-3555A4321CAD}">
            <xm:f>'Your Programs'!$B$32=0</xm:f>
            <x14:dxf>
              <fill>
                <patternFill>
                  <bgColor theme="0" tint="-0.14996795556505021"/>
                </patternFill>
              </fill>
            </x14:dxf>
          </x14:cfRule>
          <xm:sqref>C90</xm:sqref>
        </x14:conditionalFormatting>
        <x14:conditionalFormatting xmlns:xm="http://schemas.microsoft.com/office/excel/2006/main">
          <x14:cfRule type="expression" priority="154" id="{E8A93AD4-3683-4C21-87D2-52516A080932}">
            <xm:f>'Your Programs'!$B$24=0</xm:f>
            <x14:dxf>
              <fill>
                <patternFill>
                  <bgColor theme="0" tint="-0.14996795556505021"/>
                </patternFill>
              </fill>
            </x14:dxf>
          </x14:cfRule>
          <xm:sqref>C99</xm:sqref>
        </x14:conditionalFormatting>
        <x14:conditionalFormatting xmlns:xm="http://schemas.microsoft.com/office/excel/2006/main">
          <x14:cfRule type="expression" priority="153" id="{D3318F58-31B1-4928-A639-2D4F82BA54D2}">
            <xm:f>'Your Programs'!$B$25=0</xm:f>
            <x14:dxf>
              <fill>
                <patternFill>
                  <bgColor theme="0" tint="-0.14996795556505021"/>
                </patternFill>
              </fill>
            </x14:dxf>
          </x14:cfRule>
          <xm:sqref>C100</xm:sqref>
        </x14:conditionalFormatting>
        <x14:conditionalFormatting xmlns:xm="http://schemas.microsoft.com/office/excel/2006/main">
          <x14:cfRule type="expression" priority="152" id="{0745D3C8-63B0-474E-BC0F-9862CA946BCE}">
            <xm:f>'Your Programs'!$B$26=0</xm:f>
            <x14:dxf>
              <fill>
                <patternFill>
                  <bgColor theme="0" tint="-0.14996795556505021"/>
                </patternFill>
              </fill>
            </x14:dxf>
          </x14:cfRule>
          <xm:sqref>C101</xm:sqref>
        </x14:conditionalFormatting>
        <x14:conditionalFormatting xmlns:xm="http://schemas.microsoft.com/office/excel/2006/main">
          <x14:cfRule type="expression" priority="151" id="{3AE9A64D-04F1-409E-94C5-FA12BDF19695}">
            <xm:f>'Your Programs'!$B$27=0</xm:f>
            <x14:dxf>
              <fill>
                <patternFill>
                  <bgColor theme="0" tint="-0.14996795556505021"/>
                </patternFill>
              </fill>
            </x14:dxf>
          </x14:cfRule>
          <xm:sqref>C102</xm:sqref>
        </x14:conditionalFormatting>
        <x14:conditionalFormatting xmlns:xm="http://schemas.microsoft.com/office/excel/2006/main">
          <x14:cfRule type="expression" priority="150" id="{A72862D2-2693-4E28-8558-27421D02BE56}">
            <xm:f>'Your Programs'!$B$28=0</xm:f>
            <x14:dxf>
              <fill>
                <patternFill>
                  <bgColor theme="0" tint="-0.14996795556505021"/>
                </patternFill>
              </fill>
            </x14:dxf>
          </x14:cfRule>
          <xm:sqref>C103</xm:sqref>
        </x14:conditionalFormatting>
        <x14:conditionalFormatting xmlns:xm="http://schemas.microsoft.com/office/excel/2006/main">
          <x14:cfRule type="expression" priority="149" id="{E1694EB5-E125-4F96-9E9A-B65BED3951D3}">
            <xm:f>'Your Programs'!$B$29=0</xm:f>
            <x14:dxf>
              <fill>
                <patternFill>
                  <bgColor theme="0" tint="-0.14996795556505021"/>
                </patternFill>
              </fill>
            </x14:dxf>
          </x14:cfRule>
          <xm:sqref>C104</xm:sqref>
        </x14:conditionalFormatting>
        <x14:conditionalFormatting xmlns:xm="http://schemas.microsoft.com/office/excel/2006/main">
          <x14:cfRule type="expression" priority="148" id="{BD1C698D-205E-4C20-9FCC-10A56E0C67BB}">
            <xm:f>'Your Programs'!$B$30=0</xm:f>
            <x14:dxf>
              <fill>
                <patternFill>
                  <bgColor theme="0" tint="-0.14996795556505021"/>
                </patternFill>
              </fill>
            </x14:dxf>
          </x14:cfRule>
          <xm:sqref>C105</xm:sqref>
        </x14:conditionalFormatting>
        <x14:conditionalFormatting xmlns:xm="http://schemas.microsoft.com/office/excel/2006/main">
          <x14:cfRule type="expression" priority="147" id="{97EA1B88-92A9-4418-B624-CA620FD3FF42}">
            <xm:f>'Your Programs'!$B$31=0</xm:f>
            <x14:dxf>
              <fill>
                <patternFill>
                  <bgColor theme="0" tint="-0.14996795556505021"/>
                </patternFill>
              </fill>
            </x14:dxf>
          </x14:cfRule>
          <xm:sqref>C106</xm:sqref>
        </x14:conditionalFormatting>
        <x14:conditionalFormatting xmlns:xm="http://schemas.microsoft.com/office/excel/2006/main">
          <x14:cfRule type="expression" priority="146" id="{9783BCDF-D482-42AF-B19D-095234684A44}">
            <xm:f>'Your Programs'!$B$32=0</xm:f>
            <x14:dxf>
              <fill>
                <patternFill>
                  <bgColor theme="0" tint="-0.14996795556505021"/>
                </patternFill>
              </fill>
            </x14:dxf>
          </x14:cfRule>
          <xm:sqref>C107</xm:sqref>
        </x14:conditionalFormatting>
        <x14:conditionalFormatting xmlns:xm="http://schemas.microsoft.com/office/excel/2006/main">
          <x14:cfRule type="expression" priority="134" id="{0EA7E3A4-EC90-4587-A610-88063C96F59E}">
            <xm:f>'Your Programs'!$B$24=0</xm:f>
            <x14:dxf>
              <fill>
                <patternFill>
                  <bgColor theme="0" tint="-0.14996795556505021"/>
                </patternFill>
              </fill>
            </x14:dxf>
          </x14:cfRule>
          <xm:sqref>C116</xm:sqref>
        </x14:conditionalFormatting>
        <x14:conditionalFormatting xmlns:xm="http://schemas.microsoft.com/office/excel/2006/main">
          <x14:cfRule type="expression" priority="133" id="{9B577751-5C07-4717-8CA6-74EBE9C05C74}">
            <xm:f>'Your Programs'!$B$25=0</xm:f>
            <x14:dxf>
              <fill>
                <patternFill>
                  <bgColor theme="0" tint="-0.14996795556505021"/>
                </patternFill>
              </fill>
            </x14:dxf>
          </x14:cfRule>
          <xm:sqref>C117</xm:sqref>
        </x14:conditionalFormatting>
        <x14:conditionalFormatting xmlns:xm="http://schemas.microsoft.com/office/excel/2006/main">
          <x14:cfRule type="expression" priority="132" id="{29144B1B-CA31-4B4A-863E-1FD6EFBD65AC}">
            <xm:f>'Your Programs'!$B$26=0</xm:f>
            <x14:dxf>
              <fill>
                <patternFill>
                  <bgColor theme="0" tint="-0.14996795556505021"/>
                </patternFill>
              </fill>
            </x14:dxf>
          </x14:cfRule>
          <xm:sqref>C118</xm:sqref>
        </x14:conditionalFormatting>
        <x14:conditionalFormatting xmlns:xm="http://schemas.microsoft.com/office/excel/2006/main">
          <x14:cfRule type="expression" priority="131" id="{0EEDFF3D-657B-4859-87A1-E14132B4AC4F}">
            <xm:f>'Your Programs'!$B$27=0</xm:f>
            <x14:dxf>
              <fill>
                <patternFill>
                  <bgColor theme="0" tint="-0.14996795556505021"/>
                </patternFill>
              </fill>
            </x14:dxf>
          </x14:cfRule>
          <xm:sqref>C119</xm:sqref>
        </x14:conditionalFormatting>
        <x14:conditionalFormatting xmlns:xm="http://schemas.microsoft.com/office/excel/2006/main">
          <x14:cfRule type="expression" priority="130" id="{AF2FD9C1-A788-4C65-A487-D5049F2EE7D8}">
            <xm:f>'Your Programs'!$B$28=0</xm:f>
            <x14:dxf>
              <fill>
                <patternFill>
                  <bgColor theme="0" tint="-0.14996795556505021"/>
                </patternFill>
              </fill>
            </x14:dxf>
          </x14:cfRule>
          <xm:sqref>C120</xm:sqref>
        </x14:conditionalFormatting>
        <x14:conditionalFormatting xmlns:xm="http://schemas.microsoft.com/office/excel/2006/main">
          <x14:cfRule type="expression" priority="129" id="{0B57B13E-59A1-41BC-A93A-E877C7C42A29}">
            <xm:f>'Your Programs'!$B$29=0</xm:f>
            <x14:dxf>
              <fill>
                <patternFill>
                  <bgColor theme="0" tint="-0.14996795556505021"/>
                </patternFill>
              </fill>
            </x14:dxf>
          </x14:cfRule>
          <xm:sqref>C121</xm:sqref>
        </x14:conditionalFormatting>
        <x14:conditionalFormatting xmlns:xm="http://schemas.microsoft.com/office/excel/2006/main">
          <x14:cfRule type="expression" priority="128" id="{6AA7228C-A196-4753-AB34-B2D1F5EC193A}">
            <xm:f>'Your Programs'!$B$30=0</xm:f>
            <x14:dxf>
              <fill>
                <patternFill>
                  <bgColor theme="0" tint="-0.14996795556505021"/>
                </patternFill>
              </fill>
            </x14:dxf>
          </x14:cfRule>
          <xm:sqref>C122</xm:sqref>
        </x14:conditionalFormatting>
        <x14:conditionalFormatting xmlns:xm="http://schemas.microsoft.com/office/excel/2006/main">
          <x14:cfRule type="expression" priority="127" id="{2EC37006-481C-438B-8806-DAA6F906A1C5}">
            <xm:f>'Your Programs'!$B$31=0</xm:f>
            <x14:dxf>
              <fill>
                <patternFill>
                  <bgColor theme="0" tint="-0.14996795556505021"/>
                </patternFill>
              </fill>
            </x14:dxf>
          </x14:cfRule>
          <xm:sqref>C123</xm:sqref>
        </x14:conditionalFormatting>
        <x14:conditionalFormatting xmlns:xm="http://schemas.microsoft.com/office/excel/2006/main">
          <x14:cfRule type="expression" priority="126" id="{82A16F21-C842-466B-94A9-0752AAAE1621}">
            <xm:f>'Your Programs'!$B$32=0</xm:f>
            <x14:dxf>
              <fill>
                <patternFill>
                  <bgColor theme="0" tint="-0.14996795556505021"/>
                </patternFill>
              </fill>
            </x14:dxf>
          </x14:cfRule>
          <xm:sqref>C124</xm:sqref>
        </x14:conditionalFormatting>
        <x14:conditionalFormatting xmlns:xm="http://schemas.microsoft.com/office/excel/2006/main">
          <x14:cfRule type="expression" priority="114" id="{21738D6E-E71B-4E08-81C6-1CA93F8AEF41}">
            <xm:f>'Your Programs'!$B$24=0</xm:f>
            <x14:dxf>
              <fill>
                <patternFill>
                  <bgColor theme="0" tint="-0.14996795556505021"/>
                </patternFill>
              </fill>
            </x14:dxf>
          </x14:cfRule>
          <xm:sqref>C133</xm:sqref>
        </x14:conditionalFormatting>
        <x14:conditionalFormatting xmlns:xm="http://schemas.microsoft.com/office/excel/2006/main">
          <x14:cfRule type="expression" priority="113" id="{4435FD1D-5ADB-4631-8179-3B2A5AE7E198}">
            <xm:f>'Your Programs'!$B$25=0</xm:f>
            <x14:dxf>
              <fill>
                <patternFill>
                  <bgColor theme="0" tint="-0.14996795556505021"/>
                </patternFill>
              </fill>
            </x14:dxf>
          </x14:cfRule>
          <xm:sqref>C134</xm:sqref>
        </x14:conditionalFormatting>
        <x14:conditionalFormatting xmlns:xm="http://schemas.microsoft.com/office/excel/2006/main">
          <x14:cfRule type="expression" priority="112" id="{6244CF87-3235-4179-8747-153A18E1C23E}">
            <xm:f>'Your Programs'!$B$26=0</xm:f>
            <x14:dxf>
              <fill>
                <patternFill>
                  <bgColor theme="0" tint="-0.14996795556505021"/>
                </patternFill>
              </fill>
            </x14:dxf>
          </x14:cfRule>
          <xm:sqref>C135</xm:sqref>
        </x14:conditionalFormatting>
        <x14:conditionalFormatting xmlns:xm="http://schemas.microsoft.com/office/excel/2006/main">
          <x14:cfRule type="expression" priority="111" id="{F621F66A-4DF4-44F7-8646-DF7886AE04A5}">
            <xm:f>'Your Programs'!$B$27=0</xm:f>
            <x14:dxf>
              <fill>
                <patternFill>
                  <bgColor theme="0" tint="-0.14996795556505021"/>
                </patternFill>
              </fill>
            </x14:dxf>
          </x14:cfRule>
          <xm:sqref>C136</xm:sqref>
        </x14:conditionalFormatting>
        <x14:conditionalFormatting xmlns:xm="http://schemas.microsoft.com/office/excel/2006/main">
          <x14:cfRule type="expression" priority="110" id="{6204021F-2F60-4A5D-BF9B-804EDCDEEFBE}">
            <xm:f>'Your Programs'!$B$28=0</xm:f>
            <x14:dxf>
              <fill>
                <patternFill>
                  <bgColor theme="0" tint="-0.14996795556505021"/>
                </patternFill>
              </fill>
            </x14:dxf>
          </x14:cfRule>
          <xm:sqref>C137</xm:sqref>
        </x14:conditionalFormatting>
        <x14:conditionalFormatting xmlns:xm="http://schemas.microsoft.com/office/excel/2006/main">
          <x14:cfRule type="expression" priority="109" id="{0AA171A6-9031-41AE-A6B7-B01FDBEF76A8}">
            <xm:f>'Your Programs'!$B$29=0</xm:f>
            <x14:dxf>
              <fill>
                <patternFill>
                  <bgColor theme="0" tint="-0.14996795556505021"/>
                </patternFill>
              </fill>
            </x14:dxf>
          </x14:cfRule>
          <xm:sqref>C138</xm:sqref>
        </x14:conditionalFormatting>
        <x14:conditionalFormatting xmlns:xm="http://schemas.microsoft.com/office/excel/2006/main">
          <x14:cfRule type="expression" priority="108" id="{39201687-6665-411C-AA35-95E70E6D9592}">
            <xm:f>'Your Programs'!$B$30=0</xm:f>
            <x14:dxf>
              <fill>
                <patternFill>
                  <bgColor theme="0" tint="-0.14996795556505021"/>
                </patternFill>
              </fill>
            </x14:dxf>
          </x14:cfRule>
          <xm:sqref>C139</xm:sqref>
        </x14:conditionalFormatting>
        <x14:conditionalFormatting xmlns:xm="http://schemas.microsoft.com/office/excel/2006/main">
          <x14:cfRule type="expression" priority="107" id="{E4F4D17E-060B-464A-BC75-B911F77BB745}">
            <xm:f>'Your Programs'!$B$31=0</xm:f>
            <x14:dxf>
              <fill>
                <patternFill>
                  <bgColor theme="0" tint="-0.14996795556505021"/>
                </patternFill>
              </fill>
            </x14:dxf>
          </x14:cfRule>
          <xm:sqref>C140</xm:sqref>
        </x14:conditionalFormatting>
        <x14:conditionalFormatting xmlns:xm="http://schemas.microsoft.com/office/excel/2006/main">
          <x14:cfRule type="expression" priority="106" id="{8CAC30F1-5BEB-4B27-96C5-2498D062A8BE}">
            <xm:f>'Your Programs'!$B$32=0</xm:f>
            <x14:dxf>
              <fill>
                <patternFill>
                  <bgColor theme="0" tint="-0.14996795556505021"/>
                </patternFill>
              </fill>
            </x14:dxf>
          </x14:cfRule>
          <xm:sqref>C141</xm:sqref>
        </x14:conditionalFormatting>
        <x14:conditionalFormatting xmlns:xm="http://schemas.microsoft.com/office/excel/2006/main">
          <x14:cfRule type="expression" priority="94" id="{7E595B30-4335-42BD-AC37-88A1538F9593}">
            <xm:f>'Your Programs'!$B$24=0</xm:f>
            <x14:dxf>
              <fill>
                <patternFill>
                  <bgColor theme="0" tint="-0.14996795556505021"/>
                </patternFill>
              </fill>
            </x14:dxf>
          </x14:cfRule>
          <xm:sqref>C150</xm:sqref>
        </x14:conditionalFormatting>
        <x14:conditionalFormatting xmlns:xm="http://schemas.microsoft.com/office/excel/2006/main">
          <x14:cfRule type="expression" priority="93" id="{0DF200DC-19DA-44D8-8860-2CA1ADDB0683}">
            <xm:f>'Your Programs'!$B$25=0</xm:f>
            <x14:dxf>
              <fill>
                <patternFill>
                  <bgColor theme="0" tint="-0.14996795556505021"/>
                </patternFill>
              </fill>
            </x14:dxf>
          </x14:cfRule>
          <xm:sqref>C151</xm:sqref>
        </x14:conditionalFormatting>
        <x14:conditionalFormatting xmlns:xm="http://schemas.microsoft.com/office/excel/2006/main">
          <x14:cfRule type="expression" priority="92" id="{8A212E79-9ABF-45C5-B31B-DA4FF3C19BFA}">
            <xm:f>'Your Programs'!$B$26=0</xm:f>
            <x14:dxf>
              <fill>
                <patternFill>
                  <bgColor theme="0" tint="-0.14996795556505021"/>
                </patternFill>
              </fill>
            </x14:dxf>
          </x14:cfRule>
          <xm:sqref>C152</xm:sqref>
        </x14:conditionalFormatting>
        <x14:conditionalFormatting xmlns:xm="http://schemas.microsoft.com/office/excel/2006/main">
          <x14:cfRule type="expression" priority="91" id="{BA87E5AB-B385-43CE-8CFA-7B52C11AEB00}">
            <xm:f>'Your Programs'!$B$27=0</xm:f>
            <x14:dxf>
              <fill>
                <patternFill>
                  <bgColor theme="0" tint="-0.14996795556505021"/>
                </patternFill>
              </fill>
            </x14:dxf>
          </x14:cfRule>
          <xm:sqref>C153</xm:sqref>
        </x14:conditionalFormatting>
        <x14:conditionalFormatting xmlns:xm="http://schemas.microsoft.com/office/excel/2006/main">
          <x14:cfRule type="expression" priority="90" id="{7BDF54CE-C194-4E9D-B16A-9301C2900C81}">
            <xm:f>'Your Programs'!$B$28=0</xm:f>
            <x14:dxf>
              <fill>
                <patternFill>
                  <bgColor theme="0" tint="-0.14996795556505021"/>
                </patternFill>
              </fill>
            </x14:dxf>
          </x14:cfRule>
          <xm:sqref>C154</xm:sqref>
        </x14:conditionalFormatting>
        <x14:conditionalFormatting xmlns:xm="http://schemas.microsoft.com/office/excel/2006/main">
          <x14:cfRule type="expression" priority="89" id="{8A984C76-6E0B-4C17-BA83-7C2B2341E880}">
            <xm:f>'Your Programs'!$B$29=0</xm:f>
            <x14:dxf>
              <fill>
                <patternFill>
                  <bgColor theme="0" tint="-0.14996795556505021"/>
                </patternFill>
              </fill>
            </x14:dxf>
          </x14:cfRule>
          <xm:sqref>C155</xm:sqref>
        </x14:conditionalFormatting>
        <x14:conditionalFormatting xmlns:xm="http://schemas.microsoft.com/office/excel/2006/main">
          <x14:cfRule type="expression" priority="88" id="{B24405A3-B8EC-414B-9188-836E105B26AB}">
            <xm:f>'Your Programs'!$B$30=0</xm:f>
            <x14:dxf>
              <fill>
                <patternFill>
                  <bgColor theme="0" tint="-0.14996795556505021"/>
                </patternFill>
              </fill>
            </x14:dxf>
          </x14:cfRule>
          <xm:sqref>C156</xm:sqref>
        </x14:conditionalFormatting>
        <x14:conditionalFormatting xmlns:xm="http://schemas.microsoft.com/office/excel/2006/main">
          <x14:cfRule type="expression" priority="87" id="{73DFD371-4507-4541-8277-DA45CB155416}">
            <xm:f>'Your Programs'!$B$31=0</xm:f>
            <x14:dxf>
              <fill>
                <patternFill>
                  <bgColor theme="0" tint="-0.14996795556505021"/>
                </patternFill>
              </fill>
            </x14:dxf>
          </x14:cfRule>
          <xm:sqref>C157</xm:sqref>
        </x14:conditionalFormatting>
        <x14:conditionalFormatting xmlns:xm="http://schemas.microsoft.com/office/excel/2006/main">
          <x14:cfRule type="expression" priority="86" id="{B2495EBD-B97A-4693-8ED7-90FFABB4040B}">
            <xm:f>'Your Programs'!$B$32=0</xm:f>
            <x14:dxf>
              <fill>
                <patternFill>
                  <bgColor theme="0" tint="-0.14996795556505021"/>
                </patternFill>
              </fill>
            </x14:dxf>
          </x14:cfRule>
          <xm:sqref>C158</xm:sqref>
        </x14:conditionalFormatting>
        <x14:conditionalFormatting xmlns:xm="http://schemas.microsoft.com/office/excel/2006/main">
          <x14:cfRule type="expression" priority="74" id="{5491C64E-99BA-4558-BCB5-DA6A21543816}">
            <xm:f>'Your Programs'!$B$24=0</xm:f>
            <x14:dxf>
              <fill>
                <patternFill>
                  <bgColor theme="0" tint="-0.14996795556505021"/>
                </patternFill>
              </fill>
            </x14:dxf>
          </x14:cfRule>
          <xm:sqref>C167</xm:sqref>
        </x14:conditionalFormatting>
        <x14:conditionalFormatting xmlns:xm="http://schemas.microsoft.com/office/excel/2006/main">
          <x14:cfRule type="expression" priority="73" id="{72172C2D-7223-4AC3-B910-BBC0CBC06E49}">
            <xm:f>'Your Programs'!$B$25=0</xm:f>
            <x14:dxf>
              <fill>
                <patternFill>
                  <bgColor theme="0" tint="-0.14996795556505021"/>
                </patternFill>
              </fill>
            </x14:dxf>
          </x14:cfRule>
          <xm:sqref>C168</xm:sqref>
        </x14:conditionalFormatting>
        <x14:conditionalFormatting xmlns:xm="http://schemas.microsoft.com/office/excel/2006/main">
          <x14:cfRule type="expression" priority="72" id="{F5A35E76-DD9B-4CDA-80F8-724ED1C185C5}">
            <xm:f>'Your Programs'!$B$26=0</xm:f>
            <x14:dxf>
              <fill>
                <patternFill>
                  <bgColor theme="0" tint="-0.14996795556505021"/>
                </patternFill>
              </fill>
            </x14:dxf>
          </x14:cfRule>
          <xm:sqref>C169</xm:sqref>
        </x14:conditionalFormatting>
        <x14:conditionalFormatting xmlns:xm="http://schemas.microsoft.com/office/excel/2006/main">
          <x14:cfRule type="expression" priority="71" id="{2F7E31A3-CF4B-40ED-85AC-C2BBECA9FA7C}">
            <xm:f>'Your Programs'!$B$27=0</xm:f>
            <x14:dxf>
              <fill>
                <patternFill>
                  <bgColor theme="0" tint="-0.14996795556505021"/>
                </patternFill>
              </fill>
            </x14:dxf>
          </x14:cfRule>
          <xm:sqref>C170</xm:sqref>
        </x14:conditionalFormatting>
        <x14:conditionalFormatting xmlns:xm="http://schemas.microsoft.com/office/excel/2006/main">
          <x14:cfRule type="expression" priority="70" id="{AB8BE8FF-B194-4876-B35F-044F9EBC7504}">
            <xm:f>'Your Programs'!$B$28=0</xm:f>
            <x14:dxf>
              <fill>
                <patternFill>
                  <bgColor theme="0" tint="-0.14996795556505021"/>
                </patternFill>
              </fill>
            </x14:dxf>
          </x14:cfRule>
          <xm:sqref>C171</xm:sqref>
        </x14:conditionalFormatting>
        <x14:conditionalFormatting xmlns:xm="http://schemas.microsoft.com/office/excel/2006/main">
          <x14:cfRule type="expression" priority="69" id="{FDBAB609-E86A-49CC-9C56-5BA80F0B1E18}">
            <xm:f>'Your Programs'!$B$29=0</xm:f>
            <x14:dxf>
              <fill>
                <patternFill>
                  <bgColor theme="0" tint="-0.14996795556505021"/>
                </patternFill>
              </fill>
            </x14:dxf>
          </x14:cfRule>
          <xm:sqref>C172</xm:sqref>
        </x14:conditionalFormatting>
        <x14:conditionalFormatting xmlns:xm="http://schemas.microsoft.com/office/excel/2006/main">
          <x14:cfRule type="expression" priority="68" id="{193A2DBA-E971-4A75-A2D0-69F7CC5E86E0}">
            <xm:f>'Your Programs'!$B$30=0</xm:f>
            <x14:dxf>
              <fill>
                <patternFill>
                  <bgColor theme="0" tint="-0.14996795556505021"/>
                </patternFill>
              </fill>
            </x14:dxf>
          </x14:cfRule>
          <xm:sqref>C173</xm:sqref>
        </x14:conditionalFormatting>
        <x14:conditionalFormatting xmlns:xm="http://schemas.microsoft.com/office/excel/2006/main">
          <x14:cfRule type="expression" priority="67" id="{A1814D91-AFE4-44E4-9980-CE0709BE959B}">
            <xm:f>'Your Programs'!$B$31=0</xm:f>
            <x14:dxf>
              <fill>
                <patternFill>
                  <bgColor theme="0" tint="-0.14996795556505021"/>
                </patternFill>
              </fill>
            </x14:dxf>
          </x14:cfRule>
          <xm:sqref>C174</xm:sqref>
        </x14:conditionalFormatting>
        <x14:conditionalFormatting xmlns:xm="http://schemas.microsoft.com/office/excel/2006/main">
          <x14:cfRule type="expression" priority="66" id="{9403F59F-3047-456A-9B1E-FF4343110CD1}">
            <xm:f>'Your Programs'!$B$32=0</xm:f>
            <x14:dxf>
              <fill>
                <patternFill>
                  <bgColor theme="0" tint="-0.14996795556505021"/>
                </patternFill>
              </fill>
            </x14:dxf>
          </x14:cfRule>
          <xm:sqref>C175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zoomScaleNormal="100" workbookViewId="0">
      <selection sqref="A1:D1"/>
    </sheetView>
  </sheetViews>
  <sheetFormatPr defaultRowHeight="15" customHeight="1" x14ac:dyDescent="0.2"/>
  <cols>
    <col min="1" max="1" width="28.77734375" style="18" customWidth="1"/>
    <col min="2" max="2" width="11.77734375" style="18" customWidth="1"/>
    <col min="3" max="3" width="10.77734375" style="18" customWidth="1"/>
    <col min="4" max="4" width="24.77734375" style="36" customWidth="1"/>
    <col min="5" max="16384" width="8.88671875" style="18"/>
  </cols>
  <sheetData>
    <row r="1" spans="1:4" ht="15" customHeight="1" x14ac:dyDescent="0.25">
      <c r="A1" s="421" t="str">
        <f>IF('Your Programs'!B15="","",'Your Programs'!B15)</f>
        <v/>
      </c>
      <c r="B1" s="421"/>
      <c r="C1" s="421"/>
      <c r="D1" s="422"/>
    </row>
    <row r="2" spans="1:4" ht="15" customHeight="1" x14ac:dyDescent="0.25">
      <c r="A2" s="188" t="s">
        <v>45</v>
      </c>
      <c r="B2" s="21"/>
      <c r="C2" s="21"/>
      <c r="D2" s="21"/>
    </row>
    <row r="3" spans="1:4" ht="15" customHeight="1" x14ac:dyDescent="0.2">
      <c r="A3" s="19">
        <f>+'Your Programs'!$B$19</f>
        <v>0</v>
      </c>
      <c r="B3" s="21"/>
      <c r="C3" s="21"/>
      <c r="D3" s="21"/>
    </row>
    <row r="4" spans="1:4" ht="15" customHeight="1" x14ac:dyDescent="0.2">
      <c r="A4" s="340" t="s">
        <v>57</v>
      </c>
      <c r="B4" s="385"/>
      <c r="C4" s="21"/>
      <c r="D4" s="225" t="s">
        <v>83</v>
      </c>
    </row>
    <row r="5" spans="1:4" ht="15" customHeight="1" x14ac:dyDescent="0.2">
      <c r="A5" s="340" t="s">
        <v>76</v>
      </c>
      <c r="B5" s="385"/>
      <c r="C5" s="21"/>
      <c r="D5" s="224" t="s">
        <v>98</v>
      </c>
    </row>
    <row r="6" spans="1:4" ht="45" x14ac:dyDescent="0.2">
      <c r="A6" s="351" t="s">
        <v>38</v>
      </c>
      <c r="B6" s="384" t="s">
        <v>135</v>
      </c>
      <c r="C6" s="81"/>
      <c r="D6" s="24"/>
    </row>
    <row r="7" spans="1:4" ht="15" customHeight="1" x14ac:dyDescent="0.2">
      <c r="A7" s="17" t="str">
        <f>IF(+'Salary, Taxes, Retirement'!$B$10=0,"",'Salary, Taxes, Retirement'!$B$10)</f>
        <v/>
      </c>
      <c r="B7" s="383">
        <v>0</v>
      </c>
      <c r="C7" s="21"/>
      <c r="D7" s="224" t="s">
        <v>83</v>
      </c>
    </row>
    <row r="8" spans="1:4" ht="15" customHeight="1" x14ac:dyDescent="0.2">
      <c r="A8" s="17" t="str">
        <f>IF(+'Salary, Taxes, Retirement'!$B$27=0,"",'Salary, Taxes, Retirement'!$B$27)</f>
        <v/>
      </c>
      <c r="B8" s="383">
        <v>0</v>
      </c>
      <c r="C8" s="21"/>
      <c r="D8" s="420" t="s">
        <v>97</v>
      </c>
    </row>
    <row r="9" spans="1:4" ht="15" customHeight="1" x14ac:dyDescent="0.2">
      <c r="A9" s="17" t="str">
        <f>IF(+'Salary, Taxes, Retirement'!$B$44=0,"",'Salary, Taxes, Retirement'!$B$44)</f>
        <v/>
      </c>
      <c r="B9" s="383">
        <v>0</v>
      </c>
      <c r="C9" s="21"/>
      <c r="D9" s="420"/>
    </row>
    <row r="10" spans="1:4" ht="15" customHeight="1" x14ac:dyDescent="0.2">
      <c r="A10" s="17" t="str">
        <f>IF(+'Salary, Taxes, Retirement'!$B$61=0,"",'Salary, Taxes, Retirement'!$B$61)</f>
        <v/>
      </c>
      <c r="B10" s="383">
        <v>0</v>
      </c>
      <c r="C10" s="21"/>
      <c r="D10" s="21"/>
    </row>
    <row r="11" spans="1:4" ht="15" customHeight="1" x14ac:dyDescent="0.2">
      <c r="A11" s="17" t="str">
        <f>IF(+'Salary, Taxes, Retirement'!$B$78=0,"",'Salary, Taxes, Retirement'!$B$78)</f>
        <v/>
      </c>
      <c r="B11" s="383">
        <v>0</v>
      </c>
      <c r="C11" s="21"/>
      <c r="D11" s="21"/>
    </row>
    <row r="12" spans="1:4" ht="15" customHeight="1" x14ac:dyDescent="0.2">
      <c r="A12" s="17" t="str">
        <f>IF(+'Salary, Taxes, Retirement'!$B$95=0,"",'Salary, Taxes, Retirement'!$B$95)</f>
        <v/>
      </c>
      <c r="B12" s="383">
        <v>0</v>
      </c>
      <c r="C12" s="21"/>
      <c r="D12" s="21"/>
    </row>
    <row r="13" spans="1:4" ht="15" customHeight="1" x14ac:dyDescent="0.2">
      <c r="A13" s="17" t="str">
        <f>IF(+'Salary, Taxes, Retirement'!$B$112=0,"",'Salary, Taxes, Retirement'!$B$112)</f>
        <v/>
      </c>
      <c r="B13" s="383">
        <v>0</v>
      </c>
      <c r="C13" s="21"/>
      <c r="D13" s="21"/>
    </row>
    <row r="14" spans="1:4" ht="15" customHeight="1" x14ac:dyDescent="0.2">
      <c r="A14" s="17" t="str">
        <f>IF(+'Salary, Taxes, Retirement'!$B$129=0,"",'Salary, Taxes, Retirement'!$B$129)</f>
        <v/>
      </c>
      <c r="B14" s="383">
        <v>0</v>
      </c>
      <c r="C14" s="21"/>
      <c r="D14" s="21"/>
    </row>
    <row r="15" spans="1:4" ht="15" customHeight="1" x14ac:dyDescent="0.2">
      <c r="A15" s="17" t="str">
        <f>IF(+'Salary, Taxes, Retirement'!$B$146=0,"",'Salary, Taxes, Retirement'!$B$146)</f>
        <v/>
      </c>
      <c r="B15" s="383">
        <v>0</v>
      </c>
      <c r="C15" s="21"/>
      <c r="D15" s="21"/>
    </row>
    <row r="16" spans="1:4" ht="15" customHeight="1" x14ac:dyDescent="0.2">
      <c r="A16" s="17" t="str">
        <f>IF(+'Salary, Taxes, Retirement'!$B$163=0,"",'Salary, Taxes, Retirement'!$B$163)</f>
        <v/>
      </c>
      <c r="B16" s="383">
        <v>0</v>
      </c>
      <c r="C16" s="21"/>
      <c r="D16" s="21"/>
    </row>
    <row r="17" spans="1:4" ht="15" customHeight="1" x14ac:dyDescent="0.2">
      <c r="A17" s="33" t="s">
        <v>20</v>
      </c>
      <c r="B17" s="38">
        <f>SUM(B7:B16)</f>
        <v>0</v>
      </c>
      <c r="C17" s="23"/>
      <c r="D17" s="21"/>
    </row>
    <row r="18" spans="1:4" ht="15" customHeight="1" x14ac:dyDescent="0.2">
      <c r="A18" s="187"/>
      <c r="B18" s="37"/>
      <c r="C18" s="21"/>
      <c r="D18" s="21"/>
    </row>
    <row r="19" spans="1:4" ht="45" x14ac:dyDescent="0.2">
      <c r="A19" s="351" t="s">
        <v>38</v>
      </c>
      <c r="B19" s="384" t="s">
        <v>135</v>
      </c>
      <c r="C19" s="81"/>
      <c r="D19" s="24"/>
    </row>
    <row r="20" spans="1:4" ht="15" customHeight="1" x14ac:dyDescent="0.2">
      <c r="A20" s="17" t="str">
        <f>IF(+'Salary, Taxes, Retirement'!$B$10=0,"",'Salary, Taxes, Retirement'!$B$10)</f>
        <v/>
      </c>
      <c r="B20" s="383">
        <v>0</v>
      </c>
      <c r="C20" s="21"/>
      <c r="D20" s="224" t="s">
        <v>83</v>
      </c>
    </row>
    <row r="21" spans="1:4" ht="15" customHeight="1" x14ac:dyDescent="0.2">
      <c r="A21" s="17" t="str">
        <f>IF(+'Salary, Taxes, Retirement'!$B$27=0,"",'Salary, Taxes, Retirement'!$B$27)</f>
        <v/>
      </c>
      <c r="B21" s="383">
        <v>0</v>
      </c>
      <c r="C21" s="21"/>
      <c r="D21" s="420" t="s">
        <v>97</v>
      </c>
    </row>
    <row r="22" spans="1:4" ht="15" customHeight="1" x14ac:dyDescent="0.2">
      <c r="A22" s="17" t="str">
        <f>IF(+'Salary, Taxes, Retirement'!$B$44=0,"",'Salary, Taxes, Retirement'!$B$44)</f>
        <v/>
      </c>
      <c r="B22" s="383">
        <v>0</v>
      </c>
      <c r="C22" s="21"/>
      <c r="D22" s="420"/>
    </row>
    <row r="23" spans="1:4" ht="15" customHeight="1" x14ac:dyDescent="0.2">
      <c r="A23" s="17" t="str">
        <f>IF(+'Salary, Taxes, Retirement'!$B$61=0,"",'Salary, Taxes, Retirement'!$B$61)</f>
        <v/>
      </c>
      <c r="B23" s="383">
        <v>0</v>
      </c>
      <c r="C23" s="21"/>
      <c r="D23" s="21"/>
    </row>
    <row r="24" spans="1:4" ht="15" customHeight="1" x14ac:dyDescent="0.2">
      <c r="A24" s="17" t="str">
        <f>IF(+'Salary, Taxes, Retirement'!$B$78=0,"",'Salary, Taxes, Retirement'!$B$78)</f>
        <v/>
      </c>
      <c r="B24" s="383">
        <v>0</v>
      </c>
      <c r="C24" s="21"/>
      <c r="D24" s="21"/>
    </row>
    <row r="25" spans="1:4" ht="15" customHeight="1" x14ac:dyDescent="0.2">
      <c r="A25" s="17" t="str">
        <f>IF(+'Salary, Taxes, Retirement'!$B$95=0,"",'Salary, Taxes, Retirement'!$B$95)</f>
        <v/>
      </c>
      <c r="B25" s="383">
        <v>0</v>
      </c>
      <c r="C25" s="21"/>
      <c r="D25" s="21"/>
    </row>
    <row r="26" spans="1:4" ht="15" customHeight="1" x14ac:dyDescent="0.2">
      <c r="A26" s="17" t="str">
        <f>IF(+'Salary, Taxes, Retirement'!$B$112=0,"",'Salary, Taxes, Retirement'!$B$112)</f>
        <v/>
      </c>
      <c r="B26" s="383">
        <v>0</v>
      </c>
      <c r="C26" s="21"/>
      <c r="D26" s="21"/>
    </row>
    <row r="27" spans="1:4" ht="15" customHeight="1" x14ac:dyDescent="0.2">
      <c r="A27" s="17" t="str">
        <f>IF(+'Salary, Taxes, Retirement'!$B$129=0,"",'Salary, Taxes, Retirement'!$B$129)</f>
        <v/>
      </c>
      <c r="B27" s="383">
        <v>0</v>
      </c>
      <c r="C27" s="21"/>
      <c r="D27" s="21"/>
    </row>
    <row r="28" spans="1:4" ht="15" customHeight="1" x14ac:dyDescent="0.2">
      <c r="A28" s="17" t="str">
        <f>IF(+'Salary, Taxes, Retirement'!$B$146=0,"",'Salary, Taxes, Retirement'!$B$146)</f>
        <v/>
      </c>
      <c r="B28" s="383">
        <v>0</v>
      </c>
      <c r="C28" s="21"/>
      <c r="D28" s="21"/>
    </row>
    <row r="29" spans="1:4" ht="15" customHeight="1" x14ac:dyDescent="0.2">
      <c r="A29" s="17" t="str">
        <f>IF(+'Salary, Taxes, Retirement'!$B$163=0,"",'Salary, Taxes, Retirement'!$B$163)</f>
        <v/>
      </c>
      <c r="B29" s="383">
        <v>0</v>
      </c>
      <c r="C29" s="21"/>
      <c r="D29" s="21"/>
    </row>
    <row r="30" spans="1:4" ht="15" customHeight="1" x14ac:dyDescent="0.2">
      <c r="A30" s="33" t="s">
        <v>20</v>
      </c>
      <c r="B30" s="38">
        <f>SUM(B20:B29)</f>
        <v>0</v>
      </c>
      <c r="C30" s="23"/>
      <c r="D30" s="21"/>
    </row>
    <row r="31" spans="1:4" ht="15" customHeight="1" x14ac:dyDescent="0.2">
      <c r="A31" s="187"/>
      <c r="B31" s="241"/>
      <c r="C31" s="21"/>
      <c r="D31" s="21"/>
    </row>
    <row r="32" spans="1:4" ht="45" x14ac:dyDescent="0.2">
      <c r="A32" s="351" t="s">
        <v>38</v>
      </c>
      <c r="B32" s="384" t="s">
        <v>135</v>
      </c>
      <c r="C32" s="81"/>
      <c r="D32" s="24"/>
    </row>
    <row r="33" spans="1:4" ht="15" customHeight="1" x14ac:dyDescent="0.2">
      <c r="A33" s="17" t="str">
        <f>IF(+'Salary, Taxes, Retirement'!$B$10=0,"",'Salary, Taxes, Retirement'!$B$10)</f>
        <v/>
      </c>
      <c r="B33" s="383">
        <v>0</v>
      </c>
      <c r="C33" s="21"/>
      <c r="D33" s="224" t="s">
        <v>83</v>
      </c>
    </row>
    <row r="34" spans="1:4" ht="15" customHeight="1" x14ac:dyDescent="0.2">
      <c r="A34" s="17" t="str">
        <f>IF(+'Salary, Taxes, Retirement'!$B$27=0,"",'Salary, Taxes, Retirement'!$B$27)</f>
        <v/>
      </c>
      <c r="B34" s="383">
        <v>0</v>
      </c>
      <c r="C34" s="21"/>
      <c r="D34" s="420" t="s">
        <v>97</v>
      </c>
    </row>
    <row r="35" spans="1:4" ht="15" customHeight="1" x14ac:dyDescent="0.2">
      <c r="A35" s="17" t="str">
        <f>IF(+'Salary, Taxes, Retirement'!$B$44=0,"",'Salary, Taxes, Retirement'!$B$44)</f>
        <v/>
      </c>
      <c r="B35" s="383">
        <v>0</v>
      </c>
      <c r="C35" s="21"/>
      <c r="D35" s="420"/>
    </row>
    <row r="36" spans="1:4" ht="15" customHeight="1" x14ac:dyDescent="0.2">
      <c r="A36" s="17" t="str">
        <f>IF(+'Salary, Taxes, Retirement'!$B$61=0,"",'Salary, Taxes, Retirement'!$B$61)</f>
        <v/>
      </c>
      <c r="B36" s="383">
        <v>0</v>
      </c>
      <c r="C36" s="21"/>
      <c r="D36" s="21"/>
    </row>
    <row r="37" spans="1:4" ht="15" customHeight="1" x14ac:dyDescent="0.2">
      <c r="A37" s="17" t="str">
        <f>IF(+'Salary, Taxes, Retirement'!$B$78=0,"",'Salary, Taxes, Retirement'!$B$78)</f>
        <v/>
      </c>
      <c r="B37" s="383">
        <v>0</v>
      </c>
      <c r="C37" s="21"/>
      <c r="D37" s="21"/>
    </row>
    <row r="38" spans="1:4" ht="15" customHeight="1" x14ac:dyDescent="0.2">
      <c r="A38" s="17" t="str">
        <f>IF(+'Salary, Taxes, Retirement'!$B$95=0,"",'Salary, Taxes, Retirement'!$B$95)</f>
        <v/>
      </c>
      <c r="B38" s="383">
        <v>0</v>
      </c>
      <c r="C38" s="21"/>
      <c r="D38" s="21"/>
    </row>
    <row r="39" spans="1:4" ht="15" customHeight="1" x14ac:dyDescent="0.2">
      <c r="A39" s="17" t="str">
        <f>IF(+'Salary, Taxes, Retirement'!$B$112=0,"",'Salary, Taxes, Retirement'!$B$112)</f>
        <v/>
      </c>
      <c r="B39" s="383">
        <v>0</v>
      </c>
      <c r="C39" s="21"/>
      <c r="D39" s="21"/>
    </row>
    <row r="40" spans="1:4" ht="15" customHeight="1" x14ac:dyDescent="0.2">
      <c r="A40" s="17" t="str">
        <f>IF(+'Salary, Taxes, Retirement'!$B$129=0,"",'Salary, Taxes, Retirement'!$B$129)</f>
        <v/>
      </c>
      <c r="B40" s="383">
        <v>0</v>
      </c>
      <c r="C40" s="21"/>
      <c r="D40" s="21"/>
    </row>
    <row r="41" spans="1:4" ht="15" customHeight="1" x14ac:dyDescent="0.2">
      <c r="A41" s="17" t="str">
        <f>IF(+'Salary, Taxes, Retirement'!$B$146=0,"",'Salary, Taxes, Retirement'!$B$146)</f>
        <v/>
      </c>
      <c r="B41" s="383">
        <v>0</v>
      </c>
      <c r="C41" s="21"/>
      <c r="D41" s="21"/>
    </row>
    <row r="42" spans="1:4" ht="15" customHeight="1" x14ac:dyDescent="0.2">
      <c r="A42" s="17" t="str">
        <f>IF(+'Salary, Taxes, Retirement'!$B$163=0,"",'Salary, Taxes, Retirement'!$B$163)</f>
        <v/>
      </c>
      <c r="B42" s="383">
        <v>0</v>
      </c>
      <c r="C42" s="21"/>
      <c r="D42" s="21"/>
    </row>
    <row r="43" spans="1:4" ht="15" customHeight="1" x14ac:dyDescent="0.2">
      <c r="A43" s="33" t="s">
        <v>20</v>
      </c>
      <c r="B43" s="38">
        <f>SUM(B33:B42)</f>
        <v>0</v>
      </c>
      <c r="C43" s="23"/>
      <c r="D43" s="21"/>
    </row>
    <row r="44" spans="1:4" ht="15" customHeight="1" x14ac:dyDescent="0.2">
      <c r="A44" s="21"/>
      <c r="B44" s="21"/>
      <c r="C44" s="21"/>
      <c r="D44" s="21"/>
    </row>
    <row r="45" spans="1:4" ht="45" x14ac:dyDescent="0.2">
      <c r="A45" s="351" t="s">
        <v>38</v>
      </c>
      <c r="B45" s="384" t="s">
        <v>135</v>
      </c>
      <c r="C45" s="81"/>
      <c r="D45" s="24"/>
    </row>
    <row r="46" spans="1:4" ht="15" customHeight="1" x14ac:dyDescent="0.2">
      <c r="A46" s="17" t="str">
        <f>IF(+'Salary, Taxes, Retirement'!$B$10=0,"",'Salary, Taxes, Retirement'!$B$10)</f>
        <v/>
      </c>
      <c r="B46" s="383">
        <v>0</v>
      </c>
      <c r="C46" s="21"/>
      <c r="D46" s="224" t="s">
        <v>83</v>
      </c>
    </row>
    <row r="47" spans="1:4" ht="15" customHeight="1" x14ac:dyDescent="0.2">
      <c r="A47" s="17" t="str">
        <f>IF(+'Salary, Taxes, Retirement'!$B$27=0,"",'Salary, Taxes, Retirement'!$B$27)</f>
        <v/>
      </c>
      <c r="B47" s="383">
        <v>0</v>
      </c>
      <c r="C47" s="21"/>
      <c r="D47" s="420" t="s">
        <v>97</v>
      </c>
    </row>
    <row r="48" spans="1:4" ht="15" customHeight="1" x14ac:dyDescent="0.2">
      <c r="A48" s="17" t="str">
        <f>IF(+'Salary, Taxes, Retirement'!$B$44=0,"",'Salary, Taxes, Retirement'!$B$44)</f>
        <v/>
      </c>
      <c r="B48" s="383">
        <v>0</v>
      </c>
      <c r="C48" s="21"/>
      <c r="D48" s="420"/>
    </row>
    <row r="49" spans="1:4" ht="15" customHeight="1" x14ac:dyDescent="0.2">
      <c r="A49" s="17" t="str">
        <f>IF(+'Salary, Taxes, Retirement'!$B$61=0,"",'Salary, Taxes, Retirement'!$B$61)</f>
        <v/>
      </c>
      <c r="B49" s="383">
        <v>0</v>
      </c>
      <c r="C49" s="21"/>
      <c r="D49" s="21"/>
    </row>
    <row r="50" spans="1:4" ht="15" customHeight="1" x14ac:dyDescent="0.2">
      <c r="A50" s="17" t="str">
        <f>IF(+'Salary, Taxes, Retirement'!$B$78=0,"",'Salary, Taxes, Retirement'!$B$78)</f>
        <v/>
      </c>
      <c r="B50" s="383">
        <v>0</v>
      </c>
      <c r="C50" s="21"/>
      <c r="D50" s="21"/>
    </row>
    <row r="51" spans="1:4" ht="15" customHeight="1" x14ac:dyDescent="0.2">
      <c r="A51" s="17" t="str">
        <f>IF(+'Salary, Taxes, Retirement'!$B$95=0,"",'Salary, Taxes, Retirement'!$B$95)</f>
        <v/>
      </c>
      <c r="B51" s="383">
        <v>0</v>
      </c>
      <c r="C51" s="21"/>
      <c r="D51" s="21"/>
    </row>
    <row r="52" spans="1:4" ht="15" customHeight="1" x14ac:dyDescent="0.2">
      <c r="A52" s="17" t="str">
        <f>IF(+'Salary, Taxes, Retirement'!$B$112=0,"",'Salary, Taxes, Retirement'!$B$112)</f>
        <v/>
      </c>
      <c r="B52" s="383">
        <v>0</v>
      </c>
      <c r="C52" s="21"/>
      <c r="D52" s="21"/>
    </row>
    <row r="53" spans="1:4" ht="15" customHeight="1" x14ac:dyDescent="0.2">
      <c r="A53" s="17" t="str">
        <f>IF(+'Salary, Taxes, Retirement'!$B$129=0,"",'Salary, Taxes, Retirement'!$B$129)</f>
        <v/>
      </c>
      <c r="B53" s="383">
        <v>0</v>
      </c>
      <c r="C53" s="21"/>
      <c r="D53" s="21"/>
    </row>
    <row r="54" spans="1:4" ht="15" customHeight="1" x14ac:dyDescent="0.2">
      <c r="A54" s="17" t="str">
        <f>IF(+'Salary, Taxes, Retirement'!$B$146=0,"",'Salary, Taxes, Retirement'!$B$146)</f>
        <v/>
      </c>
      <c r="B54" s="383">
        <v>0</v>
      </c>
      <c r="C54" s="21"/>
      <c r="D54" s="21"/>
    </row>
    <row r="55" spans="1:4" ht="15" customHeight="1" x14ac:dyDescent="0.2">
      <c r="A55" s="17" t="str">
        <f>IF(+'Salary, Taxes, Retirement'!$B$163=0,"",'Salary, Taxes, Retirement'!$B$163)</f>
        <v/>
      </c>
      <c r="B55" s="383">
        <v>0</v>
      </c>
      <c r="C55" s="21"/>
      <c r="D55" s="21"/>
    </row>
    <row r="56" spans="1:4" ht="15" customHeight="1" x14ac:dyDescent="0.2">
      <c r="A56" s="33" t="s">
        <v>20</v>
      </c>
      <c r="B56" s="38">
        <f>SUM(B46:B55)</f>
        <v>0</v>
      </c>
      <c r="C56" s="23"/>
      <c r="D56" s="21"/>
    </row>
    <row r="57" spans="1:4" ht="15" customHeight="1" x14ac:dyDescent="0.2">
      <c r="A57" s="21"/>
      <c r="B57" s="21"/>
      <c r="C57" s="21"/>
      <c r="D57" s="21"/>
    </row>
    <row r="58" spans="1:4" ht="45" x14ac:dyDescent="0.2">
      <c r="A58" s="351" t="s">
        <v>38</v>
      </c>
      <c r="B58" s="384" t="s">
        <v>135</v>
      </c>
      <c r="C58" s="81"/>
      <c r="D58" s="24"/>
    </row>
    <row r="59" spans="1:4" ht="15" customHeight="1" x14ac:dyDescent="0.2">
      <c r="A59" s="17" t="str">
        <f>IF(+'Salary, Taxes, Retirement'!$B$10=0,"",'Salary, Taxes, Retirement'!$B$10)</f>
        <v/>
      </c>
      <c r="B59" s="383">
        <v>0</v>
      </c>
      <c r="C59" s="21"/>
      <c r="D59" s="224" t="s">
        <v>83</v>
      </c>
    </row>
    <row r="60" spans="1:4" ht="15" customHeight="1" x14ac:dyDescent="0.2">
      <c r="A60" s="17" t="str">
        <f>IF(+'Salary, Taxes, Retirement'!$B$27=0,"",'Salary, Taxes, Retirement'!$B$27)</f>
        <v/>
      </c>
      <c r="B60" s="383">
        <v>0</v>
      </c>
      <c r="C60" s="21"/>
      <c r="D60" s="420" t="s">
        <v>97</v>
      </c>
    </row>
    <row r="61" spans="1:4" ht="15" customHeight="1" x14ac:dyDescent="0.2">
      <c r="A61" s="17" t="str">
        <f>IF(+'Salary, Taxes, Retirement'!$B$44=0,"",'Salary, Taxes, Retirement'!$B$44)</f>
        <v/>
      </c>
      <c r="B61" s="383">
        <v>0</v>
      </c>
      <c r="C61" s="21"/>
      <c r="D61" s="420"/>
    </row>
    <row r="62" spans="1:4" ht="15" customHeight="1" x14ac:dyDescent="0.2">
      <c r="A62" s="17" t="str">
        <f>IF(+'Salary, Taxes, Retirement'!$B$61=0,"",'Salary, Taxes, Retirement'!$B$61)</f>
        <v/>
      </c>
      <c r="B62" s="383">
        <v>0</v>
      </c>
      <c r="C62" s="21"/>
      <c r="D62" s="21"/>
    </row>
    <row r="63" spans="1:4" ht="15" customHeight="1" x14ac:dyDescent="0.2">
      <c r="A63" s="17" t="str">
        <f>IF(+'Salary, Taxes, Retirement'!$B$78=0,"",'Salary, Taxes, Retirement'!$B$78)</f>
        <v/>
      </c>
      <c r="B63" s="383">
        <v>0</v>
      </c>
      <c r="C63" s="21"/>
      <c r="D63" s="21"/>
    </row>
    <row r="64" spans="1:4" ht="15" customHeight="1" x14ac:dyDescent="0.2">
      <c r="A64" s="17" t="str">
        <f>IF(+'Salary, Taxes, Retirement'!$B$95=0,"",'Salary, Taxes, Retirement'!$B$95)</f>
        <v/>
      </c>
      <c r="B64" s="383">
        <v>0</v>
      </c>
      <c r="C64" s="21"/>
      <c r="D64" s="21"/>
    </row>
    <row r="65" spans="1:4" ht="15" customHeight="1" x14ac:dyDescent="0.2">
      <c r="A65" s="17" t="str">
        <f>IF(+'Salary, Taxes, Retirement'!$B$112=0,"",'Salary, Taxes, Retirement'!$B$112)</f>
        <v/>
      </c>
      <c r="B65" s="383">
        <v>0</v>
      </c>
      <c r="C65" s="21"/>
      <c r="D65" s="21"/>
    </row>
    <row r="66" spans="1:4" ht="15" customHeight="1" x14ac:dyDescent="0.2">
      <c r="A66" s="17" t="str">
        <f>IF(+'Salary, Taxes, Retirement'!$B$129=0,"",'Salary, Taxes, Retirement'!$B$129)</f>
        <v/>
      </c>
      <c r="B66" s="383">
        <v>0</v>
      </c>
      <c r="C66" s="21"/>
      <c r="D66" s="21"/>
    </row>
    <row r="67" spans="1:4" ht="15" customHeight="1" x14ac:dyDescent="0.2">
      <c r="A67" s="17" t="str">
        <f>IF(+'Salary, Taxes, Retirement'!$B$146=0,"",'Salary, Taxes, Retirement'!$B$146)</f>
        <v/>
      </c>
      <c r="B67" s="383">
        <v>0</v>
      </c>
      <c r="C67" s="21"/>
      <c r="D67" s="21"/>
    </row>
    <row r="68" spans="1:4" ht="15" customHeight="1" x14ac:dyDescent="0.2">
      <c r="A68" s="17" t="str">
        <f>IF(+'Salary, Taxes, Retirement'!$B$163=0,"",'Salary, Taxes, Retirement'!$B$163)</f>
        <v/>
      </c>
      <c r="B68" s="383">
        <v>0</v>
      </c>
      <c r="C68" s="21"/>
      <c r="D68" s="21"/>
    </row>
    <row r="69" spans="1:4" ht="15" customHeight="1" x14ac:dyDescent="0.2">
      <c r="A69" s="33" t="s">
        <v>20</v>
      </c>
      <c r="B69" s="38">
        <f>SUM(B59:B68)</f>
        <v>0</v>
      </c>
      <c r="C69" s="23"/>
      <c r="D69" s="21"/>
    </row>
    <row r="70" spans="1:4" ht="15" customHeight="1" x14ac:dyDescent="0.2">
      <c r="A70" s="187"/>
      <c r="B70" s="37"/>
      <c r="C70" s="21"/>
      <c r="D70" s="21"/>
    </row>
    <row r="71" spans="1:4" ht="45" x14ac:dyDescent="0.2">
      <c r="A71" s="351" t="s">
        <v>38</v>
      </c>
      <c r="B71" s="384" t="s">
        <v>135</v>
      </c>
      <c r="C71" s="81"/>
      <c r="D71" s="24"/>
    </row>
    <row r="72" spans="1:4" ht="15" customHeight="1" x14ac:dyDescent="0.2">
      <c r="A72" s="17" t="str">
        <f>IF(+'Salary, Taxes, Retirement'!$B$10=0,"",'Salary, Taxes, Retirement'!$B$10)</f>
        <v/>
      </c>
      <c r="B72" s="383">
        <v>0</v>
      </c>
      <c r="C72" s="21"/>
      <c r="D72" s="224" t="s">
        <v>83</v>
      </c>
    </row>
    <row r="73" spans="1:4" ht="15" customHeight="1" x14ac:dyDescent="0.2">
      <c r="A73" s="17" t="str">
        <f>IF(+'Salary, Taxes, Retirement'!$B$27=0,"",'Salary, Taxes, Retirement'!$B$27)</f>
        <v/>
      </c>
      <c r="B73" s="383">
        <v>0</v>
      </c>
      <c r="C73" s="21"/>
      <c r="D73" s="420" t="s">
        <v>97</v>
      </c>
    </row>
    <row r="74" spans="1:4" ht="15" customHeight="1" x14ac:dyDescent="0.2">
      <c r="A74" s="17" t="str">
        <f>IF(+'Salary, Taxes, Retirement'!$B$44=0,"",'Salary, Taxes, Retirement'!$B$44)</f>
        <v/>
      </c>
      <c r="B74" s="383">
        <v>0</v>
      </c>
      <c r="C74" s="21"/>
      <c r="D74" s="420"/>
    </row>
    <row r="75" spans="1:4" ht="15" customHeight="1" x14ac:dyDescent="0.2">
      <c r="A75" s="17" t="str">
        <f>IF(+'Salary, Taxes, Retirement'!$B$61=0,"",'Salary, Taxes, Retirement'!$B$61)</f>
        <v/>
      </c>
      <c r="B75" s="383">
        <v>0</v>
      </c>
      <c r="C75" s="21"/>
      <c r="D75" s="21"/>
    </row>
    <row r="76" spans="1:4" ht="15" customHeight="1" x14ac:dyDescent="0.2">
      <c r="A76" s="17" t="str">
        <f>IF(+'Salary, Taxes, Retirement'!$B$78=0,"",'Salary, Taxes, Retirement'!$B$78)</f>
        <v/>
      </c>
      <c r="B76" s="383">
        <v>0</v>
      </c>
      <c r="C76" s="21"/>
      <c r="D76" s="21"/>
    </row>
    <row r="77" spans="1:4" ht="15" customHeight="1" x14ac:dyDescent="0.2">
      <c r="A77" s="17" t="str">
        <f>IF(+'Salary, Taxes, Retirement'!$B$95=0,"",'Salary, Taxes, Retirement'!$B$95)</f>
        <v/>
      </c>
      <c r="B77" s="383">
        <v>0</v>
      </c>
      <c r="C77" s="21"/>
      <c r="D77" s="21"/>
    </row>
    <row r="78" spans="1:4" ht="15" customHeight="1" x14ac:dyDescent="0.2">
      <c r="A78" s="17" t="str">
        <f>IF(+'Salary, Taxes, Retirement'!$B$112=0,"",'Salary, Taxes, Retirement'!$B$112)</f>
        <v/>
      </c>
      <c r="B78" s="383">
        <v>0</v>
      </c>
      <c r="C78" s="21"/>
      <c r="D78" s="21"/>
    </row>
    <row r="79" spans="1:4" ht="15" customHeight="1" x14ac:dyDescent="0.2">
      <c r="A79" s="17" t="str">
        <f>IF(+'Salary, Taxes, Retirement'!$B$129=0,"",'Salary, Taxes, Retirement'!$B$129)</f>
        <v/>
      </c>
      <c r="B79" s="383">
        <v>0</v>
      </c>
      <c r="C79" s="21"/>
      <c r="D79" s="21"/>
    </row>
    <row r="80" spans="1:4" ht="15" customHeight="1" x14ac:dyDescent="0.2">
      <c r="A80" s="17" t="str">
        <f>IF(+'Salary, Taxes, Retirement'!$B$146=0,"",'Salary, Taxes, Retirement'!$B$146)</f>
        <v/>
      </c>
      <c r="B80" s="383">
        <v>0</v>
      </c>
      <c r="C80" s="21"/>
      <c r="D80" s="21"/>
    </row>
    <row r="81" spans="1:4" ht="15" customHeight="1" x14ac:dyDescent="0.2">
      <c r="A81" s="17" t="str">
        <f>IF(+'Salary, Taxes, Retirement'!$B$163=0,"",'Salary, Taxes, Retirement'!$B$163)</f>
        <v/>
      </c>
      <c r="B81" s="383">
        <v>0</v>
      </c>
      <c r="C81" s="21"/>
      <c r="D81" s="21"/>
    </row>
    <row r="82" spans="1:4" ht="15" customHeight="1" x14ac:dyDescent="0.2">
      <c r="A82" s="33" t="s">
        <v>20</v>
      </c>
      <c r="B82" s="38">
        <f>SUM(B72:B81)</f>
        <v>0</v>
      </c>
      <c r="C82" s="23"/>
      <c r="D82" s="21"/>
    </row>
    <row r="83" spans="1:4" ht="15" customHeight="1" x14ac:dyDescent="0.2">
      <c r="A83" s="187"/>
      <c r="B83" s="37"/>
      <c r="C83" s="21"/>
      <c r="D83" s="21"/>
    </row>
    <row r="84" spans="1:4" ht="45" x14ac:dyDescent="0.2">
      <c r="A84" s="351" t="s">
        <v>38</v>
      </c>
      <c r="B84" s="384" t="s">
        <v>135</v>
      </c>
      <c r="C84" s="81"/>
      <c r="D84" s="24"/>
    </row>
    <row r="85" spans="1:4" ht="15" customHeight="1" x14ac:dyDescent="0.2">
      <c r="A85" s="17" t="str">
        <f>IF(+'Salary, Taxes, Retirement'!$B$10=0,"",'Salary, Taxes, Retirement'!$B$10)</f>
        <v/>
      </c>
      <c r="B85" s="383">
        <v>0</v>
      </c>
      <c r="C85" s="21"/>
      <c r="D85" s="224" t="s">
        <v>83</v>
      </c>
    </row>
    <row r="86" spans="1:4" ht="15" customHeight="1" x14ac:dyDescent="0.2">
      <c r="A86" s="17" t="str">
        <f>IF(+'Salary, Taxes, Retirement'!$B$27=0,"",'Salary, Taxes, Retirement'!$B$27)</f>
        <v/>
      </c>
      <c r="B86" s="383">
        <v>0</v>
      </c>
      <c r="C86" s="21"/>
      <c r="D86" s="420" t="s">
        <v>97</v>
      </c>
    </row>
    <row r="87" spans="1:4" ht="15" customHeight="1" x14ac:dyDescent="0.2">
      <c r="A87" s="17" t="str">
        <f>IF(+'Salary, Taxes, Retirement'!$B$44=0,"",'Salary, Taxes, Retirement'!$B$44)</f>
        <v/>
      </c>
      <c r="B87" s="383">
        <v>0</v>
      </c>
      <c r="C87" s="21"/>
      <c r="D87" s="420"/>
    </row>
    <row r="88" spans="1:4" ht="15" customHeight="1" x14ac:dyDescent="0.2">
      <c r="A88" s="17" t="str">
        <f>IF(+'Salary, Taxes, Retirement'!$B$61=0,"",'Salary, Taxes, Retirement'!$B$61)</f>
        <v/>
      </c>
      <c r="B88" s="383">
        <v>0</v>
      </c>
      <c r="C88" s="21"/>
      <c r="D88" s="21"/>
    </row>
    <row r="89" spans="1:4" ht="15" customHeight="1" x14ac:dyDescent="0.2">
      <c r="A89" s="17" t="str">
        <f>IF(+'Salary, Taxes, Retirement'!$B$78=0,"",'Salary, Taxes, Retirement'!$B$78)</f>
        <v/>
      </c>
      <c r="B89" s="383">
        <v>0</v>
      </c>
      <c r="C89" s="21"/>
      <c r="D89" s="21"/>
    </row>
    <row r="90" spans="1:4" ht="15" customHeight="1" x14ac:dyDescent="0.2">
      <c r="A90" s="17" t="str">
        <f>IF(+'Salary, Taxes, Retirement'!$B$95=0,"",'Salary, Taxes, Retirement'!$B$95)</f>
        <v/>
      </c>
      <c r="B90" s="383">
        <v>0</v>
      </c>
      <c r="C90" s="21"/>
      <c r="D90" s="21"/>
    </row>
    <row r="91" spans="1:4" ht="15" customHeight="1" x14ac:dyDescent="0.2">
      <c r="A91" s="17" t="str">
        <f>IF(+'Salary, Taxes, Retirement'!$B$112=0,"",'Salary, Taxes, Retirement'!$B$112)</f>
        <v/>
      </c>
      <c r="B91" s="383">
        <v>0</v>
      </c>
      <c r="C91" s="21"/>
      <c r="D91" s="21"/>
    </row>
    <row r="92" spans="1:4" ht="15" customHeight="1" x14ac:dyDescent="0.2">
      <c r="A92" s="17" t="str">
        <f>IF(+'Salary, Taxes, Retirement'!$B$129=0,"",'Salary, Taxes, Retirement'!$B$129)</f>
        <v/>
      </c>
      <c r="B92" s="383">
        <v>0</v>
      </c>
      <c r="C92" s="21"/>
      <c r="D92" s="21"/>
    </row>
    <row r="93" spans="1:4" ht="15" customHeight="1" x14ac:dyDescent="0.2">
      <c r="A93" s="17" t="str">
        <f>IF(+'Salary, Taxes, Retirement'!$B$146=0,"",'Salary, Taxes, Retirement'!$B$146)</f>
        <v/>
      </c>
      <c r="B93" s="383">
        <v>0</v>
      </c>
      <c r="C93" s="21"/>
      <c r="D93" s="21"/>
    </row>
    <row r="94" spans="1:4" ht="15" customHeight="1" x14ac:dyDescent="0.2">
      <c r="A94" s="17" t="str">
        <f>IF(+'Salary, Taxes, Retirement'!$B$163=0,"",'Salary, Taxes, Retirement'!$B$163)</f>
        <v/>
      </c>
      <c r="B94" s="383">
        <v>0</v>
      </c>
      <c r="C94" s="21"/>
      <c r="D94" s="21"/>
    </row>
    <row r="95" spans="1:4" ht="15" customHeight="1" x14ac:dyDescent="0.2">
      <c r="A95" s="33" t="s">
        <v>20</v>
      </c>
      <c r="B95" s="38">
        <f>SUM(B85:B94)</f>
        <v>0</v>
      </c>
      <c r="C95" s="23"/>
      <c r="D95" s="21"/>
    </row>
    <row r="96" spans="1:4" ht="15" customHeight="1" x14ac:dyDescent="0.2">
      <c r="A96" s="187"/>
      <c r="B96" s="37"/>
      <c r="C96" s="21"/>
      <c r="D96" s="21"/>
    </row>
    <row r="97" spans="1:4" ht="45" x14ac:dyDescent="0.2">
      <c r="A97" s="351" t="s">
        <v>38</v>
      </c>
      <c r="B97" s="384" t="s">
        <v>135</v>
      </c>
      <c r="C97" s="81"/>
      <c r="D97" s="24"/>
    </row>
    <row r="98" spans="1:4" ht="15" customHeight="1" x14ac:dyDescent="0.2">
      <c r="A98" s="17" t="str">
        <f>IF(+'Salary, Taxes, Retirement'!$B$10=0,"",'Salary, Taxes, Retirement'!$B$10)</f>
        <v/>
      </c>
      <c r="B98" s="383">
        <v>0</v>
      </c>
      <c r="C98" s="21"/>
      <c r="D98" s="224" t="s">
        <v>83</v>
      </c>
    </row>
    <row r="99" spans="1:4" ht="15" customHeight="1" x14ac:dyDescent="0.2">
      <c r="A99" s="17" t="str">
        <f>IF(+'Salary, Taxes, Retirement'!$B$27=0,"",'Salary, Taxes, Retirement'!$B$27)</f>
        <v/>
      </c>
      <c r="B99" s="383">
        <v>0</v>
      </c>
      <c r="C99" s="21"/>
      <c r="D99" s="420" t="s">
        <v>97</v>
      </c>
    </row>
    <row r="100" spans="1:4" ht="15" customHeight="1" x14ac:dyDescent="0.2">
      <c r="A100" s="17" t="str">
        <f>IF(+'Salary, Taxes, Retirement'!$B$44=0,"",'Salary, Taxes, Retirement'!$B$44)</f>
        <v/>
      </c>
      <c r="B100" s="383">
        <v>0</v>
      </c>
      <c r="C100" s="21"/>
      <c r="D100" s="420"/>
    </row>
    <row r="101" spans="1:4" ht="15" customHeight="1" x14ac:dyDescent="0.2">
      <c r="A101" s="17" t="str">
        <f>IF(+'Salary, Taxes, Retirement'!$B$61=0,"",'Salary, Taxes, Retirement'!$B$61)</f>
        <v/>
      </c>
      <c r="B101" s="383">
        <v>0</v>
      </c>
      <c r="C101" s="21"/>
      <c r="D101" s="21"/>
    </row>
    <row r="102" spans="1:4" ht="15" customHeight="1" x14ac:dyDescent="0.2">
      <c r="A102" s="17" t="str">
        <f>IF(+'Salary, Taxes, Retirement'!$B$78=0,"",'Salary, Taxes, Retirement'!$B$78)</f>
        <v/>
      </c>
      <c r="B102" s="383">
        <v>0</v>
      </c>
      <c r="C102" s="21"/>
      <c r="D102" s="21"/>
    </row>
    <row r="103" spans="1:4" ht="15" customHeight="1" x14ac:dyDescent="0.2">
      <c r="A103" s="17" t="str">
        <f>IF(+'Salary, Taxes, Retirement'!$B$95=0,"",'Salary, Taxes, Retirement'!$B$95)</f>
        <v/>
      </c>
      <c r="B103" s="383">
        <v>0</v>
      </c>
      <c r="C103" s="21"/>
      <c r="D103" s="21"/>
    </row>
    <row r="104" spans="1:4" ht="15" customHeight="1" x14ac:dyDescent="0.2">
      <c r="A104" s="17" t="str">
        <f>IF(+'Salary, Taxes, Retirement'!$B$112=0,"",'Salary, Taxes, Retirement'!$B$112)</f>
        <v/>
      </c>
      <c r="B104" s="383">
        <v>0</v>
      </c>
      <c r="C104" s="21"/>
      <c r="D104" s="21"/>
    </row>
    <row r="105" spans="1:4" ht="15" customHeight="1" x14ac:dyDescent="0.2">
      <c r="A105" s="17" t="str">
        <f>IF(+'Salary, Taxes, Retirement'!$B$129=0,"",'Salary, Taxes, Retirement'!$B$129)</f>
        <v/>
      </c>
      <c r="B105" s="383">
        <v>0</v>
      </c>
      <c r="C105" s="21"/>
      <c r="D105" s="21"/>
    </row>
    <row r="106" spans="1:4" ht="15" customHeight="1" x14ac:dyDescent="0.2">
      <c r="A106" s="17" t="str">
        <f>IF(+'Salary, Taxes, Retirement'!$B$146=0,"",'Salary, Taxes, Retirement'!$B$146)</f>
        <v/>
      </c>
      <c r="B106" s="383">
        <v>0</v>
      </c>
      <c r="C106" s="21"/>
      <c r="D106" s="21"/>
    </row>
    <row r="107" spans="1:4" ht="15" customHeight="1" x14ac:dyDescent="0.2">
      <c r="A107" s="17" t="str">
        <f>IF(+'Salary, Taxes, Retirement'!$B$163=0,"",'Salary, Taxes, Retirement'!$B$163)</f>
        <v/>
      </c>
      <c r="B107" s="383">
        <v>0</v>
      </c>
      <c r="C107" s="21"/>
      <c r="D107" s="21"/>
    </row>
    <row r="108" spans="1:4" ht="15" customHeight="1" x14ac:dyDescent="0.2">
      <c r="A108" s="33" t="s">
        <v>20</v>
      </c>
      <c r="B108" s="38">
        <f>SUM(B98:B107)</f>
        <v>0</v>
      </c>
      <c r="C108" s="23"/>
      <c r="D108" s="21"/>
    </row>
    <row r="109" spans="1:4" ht="15" customHeight="1" x14ac:dyDescent="0.2">
      <c r="A109" s="187"/>
      <c r="B109" s="37"/>
      <c r="C109" s="21"/>
      <c r="D109" s="21"/>
    </row>
    <row r="110" spans="1:4" ht="15" customHeight="1" x14ac:dyDescent="0.2">
      <c r="A110" s="34" t="s">
        <v>46</v>
      </c>
      <c r="B110" s="49">
        <f>SUMIF(A6:A108,"Subtotal",B6:B108)</f>
        <v>0</v>
      </c>
      <c r="C110" s="50"/>
      <c r="D110" s="21"/>
    </row>
    <row r="111" spans="1:4" ht="15" customHeight="1" thickBot="1" x14ac:dyDescent="0.25">
      <c r="A111" s="39"/>
      <c r="B111" s="46" t="s">
        <v>8</v>
      </c>
      <c r="C111" s="47" t="s">
        <v>0</v>
      </c>
      <c r="D111" s="21"/>
    </row>
    <row r="112" spans="1:4" ht="15" customHeight="1" x14ac:dyDescent="0.2">
      <c r="A112" s="57" t="str">
        <f>IF('Your Programs'!B24=0,"",'Your Programs'!B24)</f>
        <v/>
      </c>
      <c r="B112" s="41">
        <f>'Salary, Taxes, Retirement'!C184</f>
        <v>0</v>
      </c>
      <c r="C112" s="35">
        <f>+B112*$B$110</f>
        <v>0</v>
      </c>
      <c r="D112" s="21"/>
    </row>
    <row r="113" spans="1:4" ht="15" customHeight="1" x14ac:dyDescent="0.2">
      <c r="A113" s="59" t="str">
        <f>IF('Your Programs'!B25=0,"",'Your Programs'!B25)</f>
        <v/>
      </c>
      <c r="B113" s="41">
        <f>'Salary, Taxes, Retirement'!C185</f>
        <v>0</v>
      </c>
      <c r="C113" s="35">
        <f t="shared" ref="C113:C122" si="0">+B113*$B$110</f>
        <v>0</v>
      </c>
      <c r="D113" s="21"/>
    </row>
    <row r="114" spans="1:4" ht="15" customHeight="1" x14ac:dyDescent="0.2">
      <c r="A114" s="59" t="str">
        <f>IF('Your Programs'!B26=0,"",'Your Programs'!B26)</f>
        <v/>
      </c>
      <c r="B114" s="41">
        <f>'Salary, Taxes, Retirement'!C186</f>
        <v>0</v>
      </c>
      <c r="C114" s="35">
        <f t="shared" si="0"/>
        <v>0</v>
      </c>
      <c r="D114" s="21"/>
    </row>
    <row r="115" spans="1:4" ht="15" customHeight="1" x14ac:dyDescent="0.2">
      <c r="A115" s="59" t="str">
        <f>IF('Your Programs'!B27=0,"",'Your Programs'!B27)</f>
        <v/>
      </c>
      <c r="B115" s="41">
        <f>'Salary, Taxes, Retirement'!C187</f>
        <v>0</v>
      </c>
      <c r="C115" s="35">
        <f t="shared" si="0"/>
        <v>0</v>
      </c>
      <c r="D115" s="21"/>
    </row>
    <row r="116" spans="1:4" ht="15" customHeight="1" x14ac:dyDescent="0.2">
      <c r="A116" s="59" t="str">
        <f>IF('Your Programs'!B28=0,"",'Your Programs'!B28)</f>
        <v/>
      </c>
      <c r="B116" s="41">
        <f>'Salary, Taxes, Retirement'!C188</f>
        <v>0</v>
      </c>
      <c r="C116" s="35">
        <f t="shared" si="0"/>
        <v>0</v>
      </c>
      <c r="D116" s="21"/>
    </row>
    <row r="117" spans="1:4" ht="15" customHeight="1" x14ac:dyDescent="0.2">
      <c r="A117" s="59" t="str">
        <f>IF('Your Programs'!B29=0,"",'Your Programs'!B29)</f>
        <v/>
      </c>
      <c r="B117" s="41">
        <f>'Salary, Taxes, Retirement'!C189</f>
        <v>0</v>
      </c>
      <c r="C117" s="35">
        <f t="shared" si="0"/>
        <v>0</v>
      </c>
      <c r="D117" s="21"/>
    </row>
    <row r="118" spans="1:4" ht="15" customHeight="1" x14ac:dyDescent="0.2">
      <c r="A118" s="59" t="str">
        <f>IF('Your Programs'!B30=0,"",'Your Programs'!B30)</f>
        <v/>
      </c>
      <c r="B118" s="41">
        <f>'Salary, Taxes, Retirement'!C190</f>
        <v>0</v>
      </c>
      <c r="C118" s="35">
        <f t="shared" si="0"/>
        <v>0</v>
      </c>
      <c r="D118" s="21"/>
    </row>
    <row r="119" spans="1:4" ht="15" customHeight="1" x14ac:dyDescent="0.2">
      <c r="A119" s="59" t="str">
        <f>IF('Your Programs'!B31=0,"",'Your Programs'!B31)</f>
        <v/>
      </c>
      <c r="B119" s="41">
        <f>'Salary, Taxes, Retirement'!C191</f>
        <v>0</v>
      </c>
      <c r="C119" s="35">
        <f t="shared" si="0"/>
        <v>0</v>
      </c>
      <c r="D119" s="21"/>
    </row>
    <row r="120" spans="1:4" ht="15" customHeight="1" x14ac:dyDescent="0.2">
      <c r="A120" s="59" t="str">
        <f>IF('Your Programs'!B32=0,"",'Your Programs'!B32)</f>
        <v/>
      </c>
      <c r="B120" s="41">
        <f>'Salary, Taxes, Retirement'!C192</f>
        <v>0</v>
      </c>
      <c r="C120" s="35">
        <f t="shared" si="0"/>
        <v>0</v>
      </c>
      <c r="D120" s="21"/>
    </row>
    <row r="121" spans="1:4" ht="15" customHeight="1" x14ac:dyDescent="0.2">
      <c r="A121" s="40" t="str">
        <f>+'Your Programs'!B33</f>
        <v>Management and General (Admin)</v>
      </c>
      <c r="B121" s="41">
        <f>'Salary, Taxes, Retirement'!C193</f>
        <v>0</v>
      </c>
      <c r="C121" s="35">
        <f t="shared" si="0"/>
        <v>0</v>
      </c>
      <c r="D121" s="21"/>
    </row>
    <row r="122" spans="1:4" ht="15" customHeight="1" x14ac:dyDescent="0.2">
      <c r="A122" s="32" t="str">
        <f>+'Your Programs'!B34</f>
        <v>Fundraising</v>
      </c>
      <c r="B122" s="42">
        <f>'Salary, Taxes, Retirement'!C194</f>
        <v>0</v>
      </c>
      <c r="C122" s="35">
        <f t="shared" si="0"/>
        <v>0</v>
      </c>
      <c r="D122" s="21"/>
    </row>
    <row r="123" spans="1:4" ht="15" customHeight="1" thickBot="1" x14ac:dyDescent="0.25">
      <c r="A123" s="43" t="s">
        <v>0</v>
      </c>
      <c r="B123" s="44">
        <f>SUM(B112:B122)</f>
        <v>0</v>
      </c>
      <c r="C123" s="45">
        <f>SUM(C112:C122)</f>
        <v>0</v>
      </c>
      <c r="D123" s="21"/>
    </row>
    <row r="124" spans="1:4" ht="15" customHeight="1" thickTop="1" x14ac:dyDescent="0.2"/>
  </sheetData>
  <mergeCells count="9">
    <mergeCell ref="A1:D1"/>
    <mergeCell ref="D86:D87"/>
    <mergeCell ref="D99:D100"/>
    <mergeCell ref="D8:D9"/>
    <mergeCell ref="D21:D22"/>
    <mergeCell ref="D34:D35"/>
    <mergeCell ref="D47:D48"/>
    <mergeCell ref="D60:D61"/>
    <mergeCell ref="D73:D74"/>
  </mergeCells>
  <conditionalFormatting sqref="B7:B16">
    <cfRule type="expression" dxfId="197" priority="8">
      <formula>$A$6="Enter Name of Benefit Here"</formula>
    </cfRule>
  </conditionalFormatting>
  <conditionalFormatting sqref="B20:B29">
    <cfRule type="expression" dxfId="196" priority="7">
      <formula>$A$19="Enter Name of Benefit Here"</formula>
    </cfRule>
  </conditionalFormatting>
  <conditionalFormatting sqref="B33:B42">
    <cfRule type="expression" dxfId="195" priority="6">
      <formula>$A$32="Enter Name of Benefit Here"</formula>
    </cfRule>
  </conditionalFormatting>
  <conditionalFormatting sqref="B46:B55">
    <cfRule type="expression" dxfId="194" priority="5">
      <formula>$A$45="Enter Name of Benefit Here"</formula>
    </cfRule>
  </conditionalFormatting>
  <conditionalFormatting sqref="B59:B68">
    <cfRule type="expression" dxfId="193" priority="4">
      <formula>$A$58="Enter Name of Benefit Here"</formula>
    </cfRule>
  </conditionalFormatting>
  <conditionalFormatting sqref="B72:B81">
    <cfRule type="expression" dxfId="192" priority="3">
      <formula>$A$71="Enter Name of Benefit Here"</formula>
    </cfRule>
  </conditionalFormatting>
  <conditionalFormatting sqref="B85:B94">
    <cfRule type="expression" dxfId="191" priority="2">
      <formula>$A$84="Enter Name of Benefit Here"</formula>
    </cfRule>
  </conditionalFormatting>
  <conditionalFormatting sqref="B98:B107">
    <cfRule type="expression" dxfId="190" priority="1">
      <formula>$A$97="Enter Name of Benefit Here"</formula>
    </cfRule>
  </conditionalFormatting>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92" id="{05BBCDFA-41FA-46EB-BA13-21F52DBB775B}">
            <xm:f>'Salary, Taxes, Retirement'!$B$10=0</xm:f>
            <x14:dxf>
              <fill>
                <patternFill>
                  <bgColor theme="0" tint="-0.14996795556505021"/>
                </patternFill>
              </fill>
            </x14:dxf>
          </x14:cfRule>
          <xm:sqref>B7</xm:sqref>
        </x14:conditionalFormatting>
        <x14:conditionalFormatting xmlns:xm="http://schemas.microsoft.com/office/excel/2006/main">
          <x14:cfRule type="expression" priority="87" id="{0F61406F-1FE9-4E05-9F04-0BB7CAF8C21E}">
            <xm:f>'Salary, Taxes, Retirement'!$B$27=0</xm:f>
            <x14:dxf>
              <fill>
                <patternFill>
                  <bgColor theme="0" tint="-0.14996795556505021"/>
                </patternFill>
              </fill>
            </x14:dxf>
          </x14:cfRule>
          <xm:sqref>B8</xm:sqref>
        </x14:conditionalFormatting>
        <x14:conditionalFormatting xmlns:xm="http://schemas.microsoft.com/office/excel/2006/main">
          <x14:cfRule type="expression" priority="86" id="{AADC5511-D1EF-4E07-9713-3F370EED065E}">
            <xm:f>'Salary, Taxes, Retirement'!$B$44=0</xm:f>
            <x14:dxf>
              <fill>
                <patternFill>
                  <bgColor theme="0" tint="-0.14996795556505021"/>
                </patternFill>
              </fill>
            </x14:dxf>
          </x14:cfRule>
          <xm:sqref>B9</xm:sqref>
        </x14:conditionalFormatting>
        <x14:conditionalFormatting xmlns:xm="http://schemas.microsoft.com/office/excel/2006/main">
          <x14:cfRule type="expression" priority="85" id="{94E9BE59-73A7-42AC-AB1F-529098B7DE13}">
            <xm:f>'Salary, Taxes, Retirement'!$B$61=0</xm:f>
            <x14:dxf>
              <fill>
                <patternFill>
                  <bgColor theme="0" tint="-0.14996795556505021"/>
                </patternFill>
              </fill>
            </x14:dxf>
          </x14:cfRule>
          <xm:sqref>B10</xm:sqref>
        </x14:conditionalFormatting>
        <x14:conditionalFormatting xmlns:xm="http://schemas.microsoft.com/office/excel/2006/main">
          <x14:cfRule type="expression" priority="84" id="{8516E10A-C3AB-48CD-AEE5-F7C8FB5A5046}">
            <xm:f>'Salary, Taxes, Retirement'!$B$78=0</xm:f>
            <x14:dxf>
              <fill>
                <patternFill>
                  <bgColor theme="0" tint="-0.14996795556505021"/>
                </patternFill>
              </fill>
            </x14:dxf>
          </x14:cfRule>
          <xm:sqref>B11</xm:sqref>
        </x14:conditionalFormatting>
        <x14:conditionalFormatting xmlns:xm="http://schemas.microsoft.com/office/excel/2006/main">
          <x14:cfRule type="expression" priority="83" id="{A4C0230A-DD2B-474A-9113-41C790FD1B33}">
            <xm:f>'Salary, Taxes, Retirement'!$B$95=0</xm:f>
            <x14:dxf>
              <fill>
                <patternFill>
                  <bgColor theme="0" tint="-0.14996795556505021"/>
                </patternFill>
              </fill>
            </x14:dxf>
          </x14:cfRule>
          <xm:sqref>B12</xm:sqref>
        </x14:conditionalFormatting>
        <x14:conditionalFormatting xmlns:xm="http://schemas.microsoft.com/office/excel/2006/main">
          <x14:cfRule type="expression" priority="82" id="{A78B3573-3267-405C-BFA2-45CF3368F6E8}">
            <xm:f>'Salary, Taxes, Retirement'!$B$112=0</xm:f>
            <x14:dxf>
              <fill>
                <patternFill>
                  <bgColor theme="0" tint="-0.14996795556505021"/>
                </patternFill>
              </fill>
            </x14:dxf>
          </x14:cfRule>
          <xm:sqref>B13</xm:sqref>
        </x14:conditionalFormatting>
        <x14:conditionalFormatting xmlns:xm="http://schemas.microsoft.com/office/excel/2006/main">
          <x14:cfRule type="expression" priority="81" id="{40498272-0AF9-41FD-B202-3F656B32883B}">
            <xm:f>'Salary, Taxes, Retirement'!$B$129=0</xm:f>
            <x14:dxf>
              <fill>
                <patternFill>
                  <bgColor theme="0" tint="-0.14996795556505021"/>
                </patternFill>
              </fill>
            </x14:dxf>
          </x14:cfRule>
          <xm:sqref>B14</xm:sqref>
        </x14:conditionalFormatting>
        <x14:conditionalFormatting xmlns:xm="http://schemas.microsoft.com/office/excel/2006/main">
          <x14:cfRule type="expression" priority="80" id="{3FD2DDAE-F0DC-46BC-93B3-260D017D2F3C}">
            <xm:f>'Salary, Taxes, Retirement'!$B$146=0</xm:f>
            <x14:dxf>
              <fill>
                <patternFill>
                  <bgColor theme="0" tint="-0.14996795556505021"/>
                </patternFill>
              </fill>
            </x14:dxf>
          </x14:cfRule>
          <xm:sqref>B15</xm:sqref>
        </x14:conditionalFormatting>
        <x14:conditionalFormatting xmlns:xm="http://schemas.microsoft.com/office/excel/2006/main">
          <x14:cfRule type="expression" priority="79" id="{2E1C98A2-C1E5-44CE-A6A6-235B30334B60}">
            <xm:f>'Salary, Taxes, Retirement'!$B$163=0</xm:f>
            <x14:dxf>
              <fill>
                <patternFill>
                  <bgColor theme="0" tint="-0.14996795556505021"/>
                </patternFill>
              </fill>
            </x14:dxf>
          </x14:cfRule>
          <xm:sqref>B16</xm:sqref>
        </x14:conditionalFormatting>
        <x14:conditionalFormatting xmlns:xm="http://schemas.microsoft.com/office/excel/2006/main">
          <x14:cfRule type="expression" priority="78" id="{B68301DE-4A6E-4291-A55F-271695F4DB51}">
            <xm:f>'Salary, Taxes, Retirement'!$B$10=0</xm:f>
            <x14:dxf>
              <fill>
                <patternFill>
                  <bgColor theme="0" tint="-0.14996795556505021"/>
                </patternFill>
              </fill>
            </x14:dxf>
          </x14:cfRule>
          <xm:sqref>B20</xm:sqref>
        </x14:conditionalFormatting>
        <x14:conditionalFormatting xmlns:xm="http://schemas.microsoft.com/office/excel/2006/main">
          <x14:cfRule type="expression" priority="77" id="{E1F6126F-1D9E-44A3-A1E3-95CCC6B2D82C}">
            <xm:f>'Salary, Taxes, Retirement'!$B$27=0</xm:f>
            <x14:dxf>
              <fill>
                <patternFill>
                  <bgColor theme="0" tint="-0.14996795556505021"/>
                </patternFill>
              </fill>
            </x14:dxf>
          </x14:cfRule>
          <xm:sqref>B21</xm:sqref>
        </x14:conditionalFormatting>
        <x14:conditionalFormatting xmlns:xm="http://schemas.microsoft.com/office/excel/2006/main">
          <x14:cfRule type="expression" priority="76" id="{C8884132-7E86-45DD-9B59-D1D1C3C460AC}">
            <xm:f>'Salary, Taxes, Retirement'!$B$44=0</xm:f>
            <x14:dxf>
              <fill>
                <patternFill>
                  <bgColor theme="0" tint="-0.14996795556505021"/>
                </patternFill>
              </fill>
            </x14:dxf>
          </x14:cfRule>
          <xm:sqref>B22</xm:sqref>
        </x14:conditionalFormatting>
        <x14:conditionalFormatting xmlns:xm="http://schemas.microsoft.com/office/excel/2006/main">
          <x14:cfRule type="expression" priority="75" id="{AC9FB02B-442F-4AE5-8696-7814C85C37CC}">
            <xm:f>'Salary, Taxes, Retirement'!$B$61=0</xm:f>
            <x14:dxf>
              <fill>
                <patternFill>
                  <bgColor theme="0" tint="-0.14996795556505021"/>
                </patternFill>
              </fill>
            </x14:dxf>
          </x14:cfRule>
          <xm:sqref>B23</xm:sqref>
        </x14:conditionalFormatting>
        <x14:conditionalFormatting xmlns:xm="http://schemas.microsoft.com/office/excel/2006/main">
          <x14:cfRule type="expression" priority="74" id="{8B328B2C-5CE9-47D5-8634-A5BC6D7D7C3C}">
            <xm:f>'Salary, Taxes, Retirement'!$B$78=0</xm:f>
            <x14:dxf>
              <fill>
                <patternFill>
                  <bgColor theme="0" tint="-0.14996795556505021"/>
                </patternFill>
              </fill>
            </x14:dxf>
          </x14:cfRule>
          <xm:sqref>B24</xm:sqref>
        </x14:conditionalFormatting>
        <x14:conditionalFormatting xmlns:xm="http://schemas.microsoft.com/office/excel/2006/main">
          <x14:cfRule type="expression" priority="73" id="{E74B151E-B998-427A-86DA-C8133D287936}">
            <xm:f>'Salary, Taxes, Retirement'!$B$95=0</xm:f>
            <x14:dxf>
              <fill>
                <patternFill>
                  <bgColor theme="0" tint="-0.14996795556505021"/>
                </patternFill>
              </fill>
            </x14:dxf>
          </x14:cfRule>
          <xm:sqref>B25</xm:sqref>
        </x14:conditionalFormatting>
        <x14:conditionalFormatting xmlns:xm="http://schemas.microsoft.com/office/excel/2006/main">
          <x14:cfRule type="expression" priority="72" id="{6EBABD1B-CFEF-481C-99B2-F5679A1051B5}">
            <xm:f>'Salary, Taxes, Retirement'!$B$112=0</xm:f>
            <x14:dxf>
              <fill>
                <patternFill>
                  <bgColor theme="0" tint="-0.14996795556505021"/>
                </patternFill>
              </fill>
            </x14:dxf>
          </x14:cfRule>
          <xm:sqref>B26</xm:sqref>
        </x14:conditionalFormatting>
        <x14:conditionalFormatting xmlns:xm="http://schemas.microsoft.com/office/excel/2006/main">
          <x14:cfRule type="expression" priority="71" id="{D4C458F1-3731-48A2-9DCA-A549D7BF0D81}">
            <xm:f>'Salary, Taxes, Retirement'!$B$129=0</xm:f>
            <x14:dxf>
              <fill>
                <patternFill>
                  <bgColor theme="0" tint="-0.14996795556505021"/>
                </patternFill>
              </fill>
            </x14:dxf>
          </x14:cfRule>
          <xm:sqref>B27</xm:sqref>
        </x14:conditionalFormatting>
        <x14:conditionalFormatting xmlns:xm="http://schemas.microsoft.com/office/excel/2006/main">
          <x14:cfRule type="expression" priority="70" id="{2F46EDD2-8ECD-4209-A748-C37B58882B30}">
            <xm:f>'Salary, Taxes, Retirement'!$B$146=0</xm:f>
            <x14:dxf>
              <fill>
                <patternFill>
                  <bgColor theme="0" tint="-0.14996795556505021"/>
                </patternFill>
              </fill>
            </x14:dxf>
          </x14:cfRule>
          <xm:sqref>B28</xm:sqref>
        </x14:conditionalFormatting>
        <x14:conditionalFormatting xmlns:xm="http://schemas.microsoft.com/office/excel/2006/main">
          <x14:cfRule type="expression" priority="69" id="{BC09927F-B86C-4439-B5C4-631734BDCC3C}">
            <xm:f>'Salary, Taxes, Retirement'!$B$163=0</xm:f>
            <x14:dxf>
              <fill>
                <patternFill>
                  <bgColor theme="0" tint="-0.14996795556505021"/>
                </patternFill>
              </fill>
            </x14:dxf>
          </x14:cfRule>
          <xm:sqref>B29</xm:sqref>
        </x14:conditionalFormatting>
        <x14:conditionalFormatting xmlns:xm="http://schemas.microsoft.com/office/excel/2006/main">
          <x14:cfRule type="expression" priority="68" id="{02431A96-CBEE-414E-9908-9013DF64ED50}">
            <xm:f>'Salary, Taxes, Retirement'!$B$10=0</xm:f>
            <x14:dxf>
              <fill>
                <patternFill>
                  <bgColor theme="0" tint="-0.14996795556505021"/>
                </patternFill>
              </fill>
            </x14:dxf>
          </x14:cfRule>
          <xm:sqref>B33</xm:sqref>
        </x14:conditionalFormatting>
        <x14:conditionalFormatting xmlns:xm="http://schemas.microsoft.com/office/excel/2006/main">
          <x14:cfRule type="expression" priority="67" id="{AA774398-3C31-4FC8-8740-16335F87F7BB}">
            <xm:f>'Salary, Taxes, Retirement'!$B$27=0</xm:f>
            <x14:dxf>
              <fill>
                <patternFill>
                  <bgColor theme="0" tint="-0.14996795556505021"/>
                </patternFill>
              </fill>
            </x14:dxf>
          </x14:cfRule>
          <xm:sqref>B34</xm:sqref>
        </x14:conditionalFormatting>
        <x14:conditionalFormatting xmlns:xm="http://schemas.microsoft.com/office/excel/2006/main">
          <x14:cfRule type="expression" priority="66" id="{49137DA8-A4C1-4D84-A283-327831225E44}">
            <xm:f>'Salary, Taxes, Retirement'!$B$44=0</xm:f>
            <x14:dxf>
              <fill>
                <patternFill>
                  <bgColor theme="0" tint="-0.14996795556505021"/>
                </patternFill>
              </fill>
            </x14:dxf>
          </x14:cfRule>
          <xm:sqref>B35</xm:sqref>
        </x14:conditionalFormatting>
        <x14:conditionalFormatting xmlns:xm="http://schemas.microsoft.com/office/excel/2006/main">
          <x14:cfRule type="expression" priority="65" id="{144DBC22-C518-43D1-BF68-FC073E6CBE59}">
            <xm:f>'Salary, Taxes, Retirement'!$B$61=0</xm:f>
            <x14:dxf>
              <fill>
                <patternFill>
                  <bgColor theme="0" tint="-0.14996795556505021"/>
                </patternFill>
              </fill>
            </x14:dxf>
          </x14:cfRule>
          <xm:sqref>B36</xm:sqref>
        </x14:conditionalFormatting>
        <x14:conditionalFormatting xmlns:xm="http://schemas.microsoft.com/office/excel/2006/main">
          <x14:cfRule type="expression" priority="64" id="{B1774BB1-B394-4FF3-B0B0-2DD1720E9F87}">
            <xm:f>'Salary, Taxes, Retirement'!$B$78=0</xm:f>
            <x14:dxf>
              <fill>
                <patternFill>
                  <bgColor theme="0" tint="-0.14996795556505021"/>
                </patternFill>
              </fill>
            </x14:dxf>
          </x14:cfRule>
          <xm:sqref>B37</xm:sqref>
        </x14:conditionalFormatting>
        <x14:conditionalFormatting xmlns:xm="http://schemas.microsoft.com/office/excel/2006/main">
          <x14:cfRule type="expression" priority="63" id="{E2985B80-4AED-46A2-B2B9-5E14F7A16583}">
            <xm:f>'Salary, Taxes, Retirement'!$B$95=0</xm:f>
            <x14:dxf>
              <fill>
                <patternFill>
                  <bgColor theme="0" tint="-0.14996795556505021"/>
                </patternFill>
              </fill>
            </x14:dxf>
          </x14:cfRule>
          <xm:sqref>B38</xm:sqref>
        </x14:conditionalFormatting>
        <x14:conditionalFormatting xmlns:xm="http://schemas.microsoft.com/office/excel/2006/main">
          <x14:cfRule type="expression" priority="62" id="{6DA7E12E-5808-4B29-9347-68CD2EF53B4C}">
            <xm:f>'Salary, Taxes, Retirement'!$B$112=0</xm:f>
            <x14:dxf>
              <fill>
                <patternFill>
                  <bgColor theme="0" tint="-0.14996795556505021"/>
                </patternFill>
              </fill>
            </x14:dxf>
          </x14:cfRule>
          <xm:sqref>B39</xm:sqref>
        </x14:conditionalFormatting>
        <x14:conditionalFormatting xmlns:xm="http://schemas.microsoft.com/office/excel/2006/main">
          <x14:cfRule type="expression" priority="61" id="{40A24ECF-ABFA-47BF-AC9A-1E432C603CA0}">
            <xm:f>'Salary, Taxes, Retirement'!$B$129=0</xm:f>
            <x14:dxf>
              <fill>
                <patternFill>
                  <bgColor theme="0" tint="-0.14996795556505021"/>
                </patternFill>
              </fill>
            </x14:dxf>
          </x14:cfRule>
          <xm:sqref>B40</xm:sqref>
        </x14:conditionalFormatting>
        <x14:conditionalFormatting xmlns:xm="http://schemas.microsoft.com/office/excel/2006/main">
          <x14:cfRule type="expression" priority="60" id="{A11E0B29-0ECB-482A-9540-A8A4F35695CB}">
            <xm:f>'Salary, Taxes, Retirement'!$B$146=0</xm:f>
            <x14:dxf>
              <fill>
                <patternFill>
                  <bgColor theme="0" tint="-0.14996795556505021"/>
                </patternFill>
              </fill>
            </x14:dxf>
          </x14:cfRule>
          <xm:sqref>B41</xm:sqref>
        </x14:conditionalFormatting>
        <x14:conditionalFormatting xmlns:xm="http://schemas.microsoft.com/office/excel/2006/main">
          <x14:cfRule type="expression" priority="59" id="{3D028DC0-9193-40EC-A3E7-717BDBC64FB5}">
            <xm:f>'Salary, Taxes, Retirement'!$B$163=0</xm:f>
            <x14:dxf>
              <fill>
                <patternFill>
                  <bgColor theme="0" tint="-0.14996795556505021"/>
                </patternFill>
              </fill>
            </x14:dxf>
          </x14:cfRule>
          <xm:sqref>B42</xm:sqref>
        </x14:conditionalFormatting>
        <x14:conditionalFormatting xmlns:xm="http://schemas.microsoft.com/office/excel/2006/main">
          <x14:cfRule type="expression" priority="58" id="{E7DC7A26-3075-46DA-AD06-3D8672777FA8}">
            <xm:f>'Salary, Taxes, Retirement'!$B$10=0</xm:f>
            <x14:dxf>
              <fill>
                <patternFill>
                  <bgColor theme="0" tint="-0.14996795556505021"/>
                </patternFill>
              </fill>
            </x14:dxf>
          </x14:cfRule>
          <xm:sqref>B46</xm:sqref>
        </x14:conditionalFormatting>
        <x14:conditionalFormatting xmlns:xm="http://schemas.microsoft.com/office/excel/2006/main">
          <x14:cfRule type="expression" priority="57" id="{498D740A-A2F1-4304-9F18-181E31AC7365}">
            <xm:f>'Salary, Taxes, Retirement'!$B$27=0</xm:f>
            <x14:dxf>
              <fill>
                <patternFill>
                  <bgColor theme="0" tint="-0.14996795556505021"/>
                </patternFill>
              </fill>
            </x14:dxf>
          </x14:cfRule>
          <xm:sqref>B47</xm:sqref>
        </x14:conditionalFormatting>
        <x14:conditionalFormatting xmlns:xm="http://schemas.microsoft.com/office/excel/2006/main">
          <x14:cfRule type="expression" priority="56" id="{932CB183-F33B-40B2-A39F-7BE5DC15A794}">
            <xm:f>'Salary, Taxes, Retirement'!$B$44=0</xm:f>
            <x14:dxf>
              <fill>
                <patternFill>
                  <bgColor theme="0" tint="-0.14996795556505021"/>
                </patternFill>
              </fill>
            </x14:dxf>
          </x14:cfRule>
          <xm:sqref>B48</xm:sqref>
        </x14:conditionalFormatting>
        <x14:conditionalFormatting xmlns:xm="http://schemas.microsoft.com/office/excel/2006/main">
          <x14:cfRule type="expression" priority="55" id="{DD0079C5-2942-4506-A9E9-5970D15463C0}">
            <xm:f>'Salary, Taxes, Retirement'!$B$61=0</xm:f>
            <x14:dxf>
              <fill>
                <patternFill>
                  <bgColor theme="0" tint="-0.14996795556505021"/>
                </patternFill>
              </fill>
            </x14:dxf>
          </x14:cfRule>
          <xm:sqref>B49</xm:sqref>
        </x14:conditionalFormatting>
        <x14:conditionalFormatting xmlns:xm="http://schemas.microsoft.com/office/excel/2006/main">
          <x14:cfRule type="expression" priority="54" id="{D97A2051-E8A6-4415-BABB-B36604F360FE}">
            <xm:f>'Salary, Taxes, Retirement'!$B$78=0</xm:f>
            <x14:dxf>
              <fill>
                <patternFill>
                  <bgColor theme="0" tint="-0.14996795556505021"/>
                </patternFill>
              </fill>
            </x14:dxf>
          </x14:cfRule>
          <xm:sqref>B50</xm:sqref>
        </x14:conditionalFormatting>
        <x14:conditionalFormatting xmlns:xm="http://schemas.microsoft.com/office/excel/2006/main">
          <x14:cfRule type="expression" priority="53" id="{F4ECC008-63F0-4CD2-9EBF-20D975241AD3}">
            <xm:f>'Salary, Taxes, Retirement'!$B$95=0</xm:f>
            <x14:dxf>
              <fill>
                <patternFill>
                  <bgColor theme="0" tint="-0.14996795556505021"/>
                </patternFill>
              </fill>
            </x14:dxf>
          </x14:cfRule>
          <xm:sqref>B51</xm:sqref>
        </x14:conditionalFormatting>
        <x14:conditionalFormatting xmlns:xm="http://schemas.microsoft.com/office/excel/2006/main">
          <x14:cfRule type="expression" priority="52" id="{09D0F05D-EB57-487C-8590-20DA615316AA}">
            <xm:f>'Salary, Taxes, Retirement'!$B$112=0</xm:f>
            <x14:dxf>
              <fill>
                <patternFill>
                  <bgColor theme="0" tint="-0.14996795556505021"/>
                </patternFill>
              </fill>
            </x14:dxf>
          </x14:cfRule>
          <xm:sqref>B52</xm:sqref>
        </x14:conditionalFormatting>
        <x14:conditionalFormatting xmlns:xm="http://schemas.microsoft.com/office/excel/2006/main">
          <x14:cfRule type="expression" priority="51" id="{0B313F2F-B80E-479E-93D3-99B88B2BFBF6}">
            <xm:f>'Salary, Taxes, Retirement'!$B$129=0</xm:f>
            <x14:dxf>
              <fill>
                <patternFill>
                  <bgColor theme="0" tint="-0.14996795556505021"/>
                </patternFill>
              </fill>
            </x14:dxf>
          </x14:cfRule>
          <xm:sqref>B53</xm:sqref>
        </x14:conditionalFormatting>
        <x14:conditionalFormatting xmlns:xm="http://schemas.microsoft.com/office/excel/2006/main">
          <x14:cfRule type="expression" priority="50" id="{32EA07EF-06AE-45BC-B1D7-BE62F6F11FA0}">
            <xm:f>'Salary, Taxes, Retirement'!$B$146=0</xm:f>
            <x14:dxf>
              <fill>
                <patternFill>
                  <bgColor theme="0" tint="-0.14996795556505021"/>
                </patternFill>
              </fill>
            </x14:dxf>
          </x14:cfRule>
          <xm:sqref>B54</xm:sqref>
        </x14:conditionalFormatting>
        <x14:conditionalFormatting xmlns:xm="http://schemas.microsoft.com/office/excel/2006/main">
          <x14:cfRule type="expression" priority="49" id="{BEB059FD-9B62-45DD-BD13-846E1EA772E2}">
            <xm:f>'Salary, Taxes, Retirement'!$B$163=0</xm:f>
            <x14:dxf>
              <fill>
                <patternFill>
                  <bgColor theme="0" tint="-0.14996795556505021"/>
                </patternFill>
              </fill>
            </x14:dxf>
          </x14:cfRule>
          <xm:sqref>B55</xm:sqref>
        </x14:conditionalFormatting>
        <x14:conditionalFormatting xmlns:xm="http://schemas.microsoft.com/office/excel/2006/main">
          <x14:cfRule type="expression" priority="48" id="{E39AEBEB-DC9F-47EE-B487-13809E23604A}">
            <xm:f>'Salary, Taxes, Retirement'!$B$10=0</xm:f>
            <x14:dxf>
              <fill>
                <patternFill>
                  <bgColor theme="0" tint="-0.14996795556505021"/>
                </patternFill>
              </fill>
            </x14:dxf>
          </x14:cfRule>
          <xm:sqref>B59</xm:sqref>
        </x14:conditionalFormatting>
        <x14:conditionalFormatting xmlns:xm="http://schemas.microsoft.com/office/excel/2006/main">
          <x14:cfRule type="expression" priority="47" id="{E8734428-5541-492B-8BDC-7731A5A78EB3}">
            <xm:f>'Salary, Taxes, Retirement'!$B$27=0</xm:f>
            <x14:dxf>
              <fill>
                <patternFill>
                  <bgColor theme="0" tint="-0.14996795556505021"/>
                </patternFill>
              </fill>
            </x14:dxf>
          </x14:cfRule>
          <xm:sqref>B60</xm:sqref>
        </x14:conditionalFormatting>
        <x14:conditionalFormatting xmlns:xm="http://schemas.microsoft.com/office/excel/2006/main">
          <x14:cfRule type="expression" priority="46" id="{FAEA3C05-53D4-4B02-9414-09E965122A1C}">
            <xm:f>'Salary, Taxes, Retirement'!$B$44=0</xm:f>
            <x14:dxf>
              <fill>
                <patternFill>
                  <bgColor theme="0" tint="-0.14996795556505021"/>
                </patternFill>
              </fill>
            </x14:dxf>
          </x14:cfRule>
          <xm:sqref>B61</xm:sqref>
        </x14:conditionalFormatting>
        <x14:conditionalFormatting xmlns:xm="http://schemas.microsoft.com/office/excel/2006/main">
          <x14:cfRule type="expression" priority="45" id="{8241CC99-C2C4-4BE7-A454-AF4DDA98C26B}">
            <xm:f>'Salary, Taxes, Retirement'!$B$61=0</xm:f>
            <x14:dxf>
              <fill>
                <patternFill>
                  <bgColor theme="0" tint="-0.14996795556505021"/>
                </patternFill>
              </fill>
            </x14:dxf>
          </x14:cfRule>
          <xm:sqref>B62</xm:sqref>
        </x14:conditionalFormatting>
        <x14:conditionalFormatting xmlns:xm="http://schemas.microsoft.com/office/excel/2006/main">
          <x14:cfRule type="expression" priority="44" id="{BB09DC37-C4E6-4BB8-8F56-2D2A91578EDB}">
            <xm:f>'Salary, Taxes, Retirement'!$B$78=0</xm:f>
            <x14:dxf>
              <fill>
                <patternFill>
                  <bgColor theme="0" tint="-0.14996795556505021"/>
                </patternFill>
              </fill>
            </x14:dxf>
          </x14:cfRule>
          <xm:sqref>B63</xm:sqref>
        </x14:conditionalFormatting>
        <x14:conditionalFormatting xmlns:xm="http://schemas.microsoft.com/office/excel/2006/main">
          <x14:cfRule type="expression" priority="43" id="{0CB21427-390F-48DD-8EA6-1BCEF3EB9A09}">
            <xm:f>'Salary, Taxes, Retirement'!$B$95=0</xm:f>
            <x14:dxf>
              <fill>
                <patternFill>
                  <bgColor theme="0" tint="-0.14996795556505021"/>
                </patternFill>
              </fill>
            </x14:dxf>
          </x14:cfRule>
          <xm:sqref>B64</xm:sqref>
        </x14:conditionalFormatting>
        <x14:conditionalFormatting xmlns:xm="http://schemas.microsoft.com/office/excel/2006/main">
          <x14:cfRule type="expression" priority="42" id="{89662EB7-8CB8-4A97-81AB-AA3FE7FBE646}">
            <xm:f>'Salary, Taxes, Retirement'!$B$112=0</xm:f>
            <x14:dxf>
              <fill>
                <patternFill>
                  <bgColor theme="0" tint="-0.14996795556505021"/>
                </patternFill>
              </fill>
            </x14:dxf>
          </x14:cfRule>
          <xm:sqref>B65</xm:sqref>
        </x14:conditionalFormatting>
        <x14:conditionalFormatting xmlns:xm="http://schemas.microsoft.com/office/excel/2006/main">
          <x14:cfRule type="expression" priority="41" id="{2E7D8916-492A-4755-9DE6-F2332806C078}">
            <xm:f>'Salary, Taxes, Retirement'!$B$129=0</xm:f>
            <x14:dxf>
              <fill>
                <patternFill>
                  <bgColor theme="0" tint="-0.14996795556505021"/>
                </patternFill>
              </fill>
            </x14:dxf>
          </x14:cfRule>
          <xm:sqref>B66</xm:sqref>
        </x14:conditionalFormatting>
        <x14:conditionalFormatting xmlns:xm="http://schemas.microsoft.com/office/excel/2006/main">
          <x14:cfRule type="expression" priority="40" id="{538D3D50-21DC-47F3-90E1-746558D75102}">
            <xm:f>'Salary, Taxes, Retirement'!$B$146=0</xm:f>
            <x14:dxf>
              <fill>
                <patternFill>
                  <bgColor theme="0" tint="-0.14996795556505021"/>
                </patternFill>
              </fill>
            </x14:dxf>
          </x14:cfRule>
          <xm:sqref>B67</xm:sqref>
        </x14:conditionalFormatting>
        <x14:conditionalFormatting xmlns:xm="http://schemas.microsoft.com/office/excel/2006/main">
          <x14:cfRule type="expression" priority="39" id="{B5B048F8-D15B-4061-BD2D-3FACAF1AA25B}">
            <xm:f>'Salary, Taxes, Retirement'!$B$163=0</xm:f>
            <x14:dxf>
              <fill>
                <patternFill>
                  <bgColor theme="0" tint="-0.14996795556505021"/>
                </patternFill>
              </fill>
            </x14:dxf>
          </x14:cfRule>
          <xm:sqref>B68</xm:sqref>
        </x14:conditionalFormatting>
        <x14:conditionalFormatting xmlns:xm="http://schemas.microsoft.com/office/excel/2006/main">
          <x14:cfRule type="expression" priority="38" id="{63B20D93-ABDD-4C60-BFA4-D5EFB6B6198D}">
            <xm:f>'Salary, Taxes, Retirement'!$B$10=0</xm:f>
            <x14:dxf>
              <fill>
                <patternFill>
                  <bgColor theme="0" tint="-0.14996795556505021"/>
                </patternFill>
              </fill>
            </x14:dxf>
          </x14:cfRule>
          <xm:sqref>B72</xm:sqref>
        </x14:conditionalFormatting>
        <x14:conditionalFormatting xmlns:xm="http://schemas.microsoft.com/office/excel/2006/main">
          <x14:cfRule type="expression" priority="37" id="{E8C4220C-C04F-4CF7-8232-33600D97A084}">
            <xm:f>'Salary, Taxes, Retirement'!$B$27=0</xm:f>
            <x14:dxf>
              <fill>
                <patternFill>
                  <bgColor theme="0" tint="-0.14996795556505021"/>
                </patternFill>
              </fill>
            </x14:dxf>
          </x14:cfRule>
          <xm:sqref>B73</xm:sqref>
        </x14:conditionalFormatting>
        <x14:conditionalFormatting xmlns:xm="http://schemas.microsoft.com/office/excel/2006/main">
          <x14:cfRule type="expression" priority="36" id="{7F9DA951-B2B7-439B-8922-2AEB816B6E1A}">
            <xm:f>'Salary, Taxes, Retirement'!$B$44=0</xm:f>
            <x14:dxf>
              <fill>
                <patternFill>
                  <bgColor theme="0" tint="-0.14996795556505021"/>
                </patternFill>
              </fill>
            </x14:dxf>
          </x14:cfRule>
          <xm:sqref>B74</xm:sqref>
        </x14:conditionalFormatting>
        <x14:conditionalFormatting xmlns:xm="http://schemas.microsoft.com/office/excel/2006/main">
          <x14:cfRule type="expression" priority="35" id="{55E217EE-38A3-4B6E-87D4-191CC6FB5EA8}">
            <xm:f>'Salary, Taxes, Retirement'!$B$61=0</xm:f>
            <x14:dxf>
              <fill>
                <patternFill>
                  <bgColor theme="0" tint="-0.14996795556505021"/>
                </patternFill>
              </fill>
            </x14:dxf>
          </x14:cfRule>
          <xm:sqref>B75</xm:sqref>
        </x14:conditionalFormatting>
        <x14:conditionalFormatting xmlns:xm="http://schemas.microsoft.com/office/excel/2006/main">
          <x14:cfRule type="expression" priority="34" id="{2DB3B537-51FC-4A03-8E89-91D913FF6E50}">
            <xm:f>'Salary, Taxes, Retirement'!$B$78=0</xm:f>
            <x14:dxf>
              <fill>
                <patternFill>
                  <bgColor theme="0" tint="-0.14996795556505021"/>
                </patternFill>
              </fill>
            </x14:dxf>
          </x14:cfRule>
          <xm:sqref>B76</xm:sqref>
        </x14:conditionalFormatting>
        <x14:conditionalFormatting xmlns:xm="http://schemas.microsoft.com/office/excel/2006/main">
          <x14:cfRule type="expression" priority="33" id="{72E92AD4-555A-4C62-98EC-1A9D984ECF7D}">
            <xm:f>'Salary, Taxes, Retirement'!$B$95=0</xm:f>
            <x14:dxf>
              <fill>
                <patternFill>
                  <bgColor theme="0" tint="-0.14996795556505021"/>
                </patternFill>
              </fill>
            </x14:dxf>
          </x14:cfRule>
          <xm:sqref>B77</xm:sqref>
        </x14:conditionalFormatting>
        <x14:conditionalFormatting xmlns:xm="http://schemas.microsoft.com/office/excel/2006/main">
          <x14:cfRule type="expression" priority="32" id="{46B4FE8E-7C02-41CA-B0A4-7673971B848C}">
            <xm:f>'Salary, Taxes, Retirement'!$B$112=0</xm:f>
            <x14:dxf>
              <fill>
                <patternFill>
                  <bgColor theme="0" tint="-0.14996795556505021"/>
                </patternFill>
              </fill>
            </x14:dxf>
          </x14:cfRule>
          <xm:sqref>B78</xm:sqref>
        </x14:conditionalFormatting>
        <x14:conditionalFormatting xmlns:xm="http://schemas.microsoft.com/office/excel/2006/main">
          <x14:cfRule type="expression" priority="31" id="{81BF163A-141D-41D2-A5DF-4A7B46095B15}">
            <xm:f>'Salary, Taxes, Retirement'!$B$129=0</xm:f>
            <x14:dxf>
              <fill>
                <patternFill>
                  <bgColor theme="0" tint="-0.14996795556505021"/>
                </patternFill>
              </fill>
            </x14:dxf>
          </x14:cfRule>
          <xm:sqref>B79</xm:sqref>
        </x14:conditionalFormatting>
        <x14:conditionalFormatting xmlns:xm="http://schemas.microsoft.com/office/excel/2006/main">
          <x14:cfRule type="expression" priority="30" id="{6BA1AEB1-79BC-40AD-AB1A-4E4DBB04990F}">
            <xm:f>'Salary, Taxes, Retirement'!$B$146=0</xm:f>
            <x14:dxf>
              <fill>
                <patternFill>
                  <bgColor theme="0" tint="-0.14996795556505021"/>
                </patternFill>
              </fill>
            </x14:dxf>
          </x14:cfRule>
          <xm:sqref>B80</xm:sqref>
        </x14:conditionalFormatting>
        <x14:conditionalFormatting xmlns:xm="http://schemas.microsoft.com/office/excel/2006/main">
          <x14:cfRule type="expression" priority="29" id="{3EC9180D-DB16-41E0-9563-7C337551C268}">
            <xm:f>'Salary, Taxes, Retirement'!$B$163=0</xm:f>
            <x14:dxf>
              <fill>
                <patternFill>
                  <bgColor theme="0" tint="-0.14996795556505021"/>
                </patternFill>
              </fill>
            </x14:dxf>
          </x14:cfRule>
          <xm:sqref>B81</xm:sqref>
        </x14:conditionalFormatting>
        <x14:conditionalFormatting xmlns:xm="http://schemas.microsoft.com/office/excel/2006/main">
          <x14:cfRule type="expression" priority="28" id="{CF32EEC8-4044-47A7-BC07-3E56DD1BCAEA}">
            <xm:f>'Salary, Taxes, Retirement'!$B$10=0</xm:f>
            <x14:dxf>
              <fill>
                <patternFill>
                  <bgColor theme="0" tint="-0.14996795556505021"/>
                </patternFill>
              </fill>
            </x14:dxf>
          </x14:cfRule>
          <xm:sqref>B85</xm:sqref>
        </x14:conditionalFormatting>
        <x14:conditionalFormatting xmlns:xm="http://schemas.microsoft.com/office/excel/2006/main">
          <x14:cfRule type="expression" priority="27" id="{E7C18B47-D805-48DA-9BFC-EA8B946A5C64}">
            <xm:f>'Salary, Taxes, Retirement'!$B$27=0</xm:f>
            <x14:dxf>
              <fill>
                <patternFill>
                  <bgColor theme="0" tint="-0.14996795556505021"/>
                </patternFill>
              </fill>
            </x14:dxf>
          </x14:cfRule>
          <xm:sqref>B86</xm:sqref>
        </x14:conditionalFormatting>
        <x14:conditionalFormatting xmlns:xm="http://schemas.microsoft.com/office/excel/2006/main">
          <x14:cfRule type="expression" priority="26" id="{3B0894E5-D071-4573-8A88-C868D76475DF}">
            <xm:f>'Salary, Taxes, Retirement'!$B$44=0</xm:f>
            <x14:dxf>
              <fill>
                <patternFill>
                  <bgColor theme="0" tint="-0.14996795556505021"/>
                </patternFill>
              </fill>
            </x14:dxf>
          </x14:cfRule>
          <xm:sqref>B87</xm:sqref>
        </x14:conditionalFormatting>
        <x14:conditionalFormatting xmlns:xm="http://schemas.microsoft.com/office/excel/2006/main">
          <x14:cfRule type="expression" priority="25" id="{92221B41-9CE7-4E15-9358-C9BB642D2BC6}">
            <xm:f>'Salary, Taxes, Retirement'!$B$61=0</xm:f>
            <x14:dxf>
              <fill>
                <patternFill>
                  <bgColor theme="0" tint="-0.14996795556505021"/>
                </patternFill>
              </fill>
            </x14:dxf>
          </x14:cfRule>
          <xm:sqref>B88</xm:sqref>
        </x14:conditionalFormatting>
        <x14:conditionalFormatting xmlns:xm="http://schemas.microsoft.com/office/excel/2006/main">
          <x14:cfRule type="expression" priority="24" id="{52ADD6E8-C925-4E58-B72F-3A07F131D288}">
            <xm:f>'Salary, Taxes, Retirement'!$B$78=0</xm:f>
            <x14:dxf>
              <fill>
                <patternFill>
                  <bgColor theme="0" tint="-0.14996795556505021"/>
                </patternFill>
              </fill>
            </x14:dxf>
          </x14:cfRule>
          <xm:sqref>B89</xm:sqref>
        </x14:conditionalFormatting>
        <x14:conditionalFormatting xmlns:xm="http://schemas.microsoft.com/office/excel/2006/main">
          <x14:cfRule type="expression" priority="23" id="{C63806AF-B4D2-442B-BFA1-1E9C7154A986}">
            <xm:f>'Salary, Taxes, Retirement'!$B$95=0</xm:f>
            <x14:dxf>
              <fill>
                <patternFill>
                  <bgColor theme="0" tint="-0.14996795556505021"/>
                </patternFill>
              </fill>
            </x14:dxf>
          </x14:cfRule>
          <xm:sqref>B90</xm:sqref>
        </x14:conditionalFormatting>
        <x14:conditionalFormatting xmlns:xm="http://schemas.microsoft.com/office/excel/2006/main">
          <x14:cfRule type="expression" priority="22" id="{F308F1BA-850F-45D8-AD43-4792A0A627D9}">
            <xm:f>'Salary, Taxes, Retirement'!$B$112=0</xm:f>
            <x14:dxf>
              <fill>
                <patternFill>
                  <bgColor theme="0" tint="-0.14996795556505021"/>
                </patternFill>
              </fill>
            </x14:dxf>
          </x14:cfRule>
          <xm:sqref>B91</xm:sqref>
        </x14:conditionalFormatting>
        <x14:conditionalFormatting xmlns:xm="http://schemas.microsoft.com/office/excel/2006/main">
          <x14:cfRule type="expression" priority="21" id="{74034FEF-5D93-4FA6-AA19-EEB249265E81}">
            <xm:f>'Salary, Taxes, Retirement'!$B$129=0</xm:f>
            <x14:dxf>
              <fill>
                <patternFill>
                  <bgColor theme="0" tint="-0.14996795556505021"/>
                </patternFill>
              </fill>
            </x14:dxf>
          </x14:cfRule>
          <xm:sqref>B92</xm:sqref>
        </x14:conditionalFormatting>
        <x14:conditionalFormatting xmlns:xm="http://schemas.microsoft.com/office/excel/2006/main">
          <x14:cfRule type="expression" priority="20" id="{729CC01A-B9DF-4C1B-AC66-6E3AA0A901FB}">
            <xm:f>'Salary, Taxes, Retirement'!$B$146=0</xm:f>
            <x14:dxf>
              <fill>
                <patternFill>
                  <bgColor theme="0" tint="-0.14996795556505021"/>
                </patternFill>
              </fill>
            </x14:dxf>
          </x14:cfRule>
          <xm:sqref>B93</xm:sqref>
        </x14:conditionalFormatting>
        <x14:conditionalFormatting xmlns:xm="http://schemas.microsoft.com/office/excel/2006/main">
          <x14:cfRule type="expression" priority="19" id="{D6967A33-E210-4A31-BFB6-8A49F84E13DA}">
            <xm:f>'Salary, Taxes, Retirement'!$B$163=0</xm:f>
            <x14:dxf>
              <fill>
                <patternFill>
                  <bgColor theme="0" tint="-0.14996795556505021"/>
                </patternFill>
              </fill>
            </x14:dxf>
          </x14:cfRule>
          <xm:sqref>B94</xm:sqref>
        </x14:conditionalFormatting>
        <x14:conditionalFormatting xmlns:xm="http://schemas.microsoft.com/office/excel/2006/main">
          <x14:cfRule type="expression" priority="18" id="{D466980D-70D8-470C-81F8-C7D8CE1A2DDE}">
            <xm:f>'Salary, Taxes, Retirement'!$B$10=0</xm:f>
            <x14:dxf>
              <fill>
                <patternFill>
                  <bgColor theme="0" tint="-0.14996795556505021"/>
                </patternFill>
              </fill>
            </x14:dxf>
          </x14:cfRule>
          <xm:sqref>B98</xm:sqref>
        </x14:conditionalFormatting>
        <x14:conditionalFormatting xmlns:xm="http://schemas.microsoft.com/office/excel/2006/main">
          <x14:cfRule type="expression" priority="17" id="{69B96863-C76B-4065-8A2B-31BB0F989529}">
            <xm:f>'Salary, Taxes, Retirement'!$B$27=0</xm:f>
            <x14:dxf>
              <fill>
                <patternFill>
                  <bgColor theme="0" tint="-0.14996795556505021"/>
                </patternFill>
              </fill>
            </x14:dxf>
          </x14:cfRule>
          <xm:sqref>B99</xm:sqref>
        </x14:conditionalFormatting>
        <x14:conditionalFormatting xmlns:xm="http://schemas.microsoft.com/office/excel/2006/main">
          <x14:cfRule type="expression" priority="16" id="{A8570066-8BBE-4FAC-BBF5-80D7F870FC9F}">
            <xm:f>'Salary, Taxes, Retirement'!$B$44=0</xm:f>
            <x14:dxf>
              <fill>
                <patternFill>
                  <bgColor theme="0" tint="-0.14996795556505021"/>
                </patternFill>
              </fill>
            </x14:dxf>
          </x14:cfRule>
          <xm:sqref>B100</xm:sqref>
        </x14:conditionalFormatting>
        <x14:conditionalFormatting xmlns:xm="http://schemas.microsoft.com/office/excel/2006/main">
          <x14:cfRule type="expression" priority="15" id="{A5AACF84-C13C-41AA-99DB-7D329E02886C}">
            <xm:f>'Salary, Taxes, Retirement'!$B$61=0</xm:f>
            <x14:dxf>
              <fill>
                <patternFill>
                  <bgColor theme="0" tint="-0.14996795556505021"/>
                </patternFill>
              </fill>
            </x14:dxf>
          </x14:cfRule>
          <xm:sqref>B101</xm:sqref>
        </x14:conditionalFormatting>
        <x14:conditionalFormatting xmlns:xm="http://schemas.microsoft.com/office/excel/2006/main">
          <x14:cfRule type="expression" priority="14" id="{E6B478CD-99F4-4B99-8D2A-E9937CAD9C72}">
            <xm:f>'Salary, Taxes, Retirement'!$B$78=0</xm:f>
            <x14:dxf>
              <fill>
                <patternFill>
                  <bgColor theme="0" tint="-0.14996795556505021"/>
                </patternFill>
              </fill>
            </x14:dxf>
          </x14:cfRule>
          <xm:sqref>B102</xm:sqref>
        </x14:conditionalFormatting>
        <x14:conditionalFormatting xmlns:xm="http://schemas.microsoft.com/office/excel/2006/main">
          <x14:cfRule type="expression" priority="13" id="{37A2605E-4919-4F1D-A312-922E40DA2892}">
            <xm:f>'Salary, Taxes, Retirement'!$B$95=0</xm:f>
            <x14:dxf>
              <fill>
                <patternFill>
                  <bgColor theme="0" tint="-0.14996795556505021"/>
                </patternFill>
              </fill>
            </x14:dxf>
          </x14:cfRule>
          <xm:sqref>B103</xm:sqref>
        </x14:conditionalFormatting>
        <x14:conditionalFormatting xmlns:xm="http://schemas.microsoft.com/office/excel/2006/main">
          <x14:cfRule type="expression" priority="12" id="{27350729-B5B8-4694-9C46-C4E33DEA91B8}">
            <xm:f>'Salary, Taxes, Retirement'!$B$112=0</xm:f>
            <x14:dxf>
              <fill>
                <patternFill>
                  <bgColor theme="0" tint="-0.14996795556505021"/>
                </patternFill>
              </fill>
            </x14:dxf>
          </x14:cfRule>
          <xm:sqref>B104</xm:sqref>
        </x14:conditionalFormatting>
        <x14:conditionalFormatting xmlns:xm="http://schemas.microsoft.com/office/excel/2006/main">
          <x14:cfRule type="expression" priority="11" id="{C9A2A9D2-F9DC-4E91-A5D9-69CB227A5E4A}">
            <xm:f>'Salary, Taxes, Retirement'!$B$129=0</xm:f>
            <x14:dxf>
              <fill>
                <patternFill>
                  <bgColor theme="0" tint="-0.14996795556505021"/>
                </patternFill>
              </fill>
            </x14:dxf>
          </x14:cfRule>
          <xm:sqref>B105</xm:sqref>
        </x14:conditionalFormatting>
        <x14:conditionalFormatting xmlns:xm="http://schemas.microsoft.com/office/excel/2006/main">
          <x14:cfRule type="expression" priority="10" id="{B8686C38-6C28-4C4C-A7D9-DDA3C8A37397}">
            <xm:f>'Salary, Taxes, Retirement'!$B$146=0</xm:f>
            <x14:dxf>
              <fill>
                <patternFill>
                  <bgColor theme="0" tint="-0.14996795556505021"/>
                </patternFill>
              </fill>
            </x14:dxf>
          </x14:cfRule>
          <xm:sqref>B106</xm:sqref>
        </x14:conditionalFormatting>
        <x14:conditionalFormatting xmlns:xm="http://schemas.microsoft.com/office/excel/2006/main">
          <x14:cfRule type="expression" priority="9" id="{8CBF13B9-9080-45F0-8913-616EB72A059B}">
            <xm:f>'Salary, Taxes, Retirement'!$B$163=0</xm:f>
            <x14:dxf>
              <fill>
                <patternFill>
                  <bgColor theme="0" tint="-0.14996795556505021"/>
                </patternFill>
              </fill>
            </x14:dxf>
          </x14:cfRule>
          <xm:sqref>B107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workbookViewId="0">
      <pane xSplit="2" ySplit="4" topLeftCell="C5" activePane="bottomRight" state="frozen"/>
      <selection pane="topRight" activeCell="C1" sqref="C1"/>
      <selection pane="bottomLeft" activeCell="A5" sqref="A5"/>
      <selection pane="bottomRight" sqref="A1:B1"/>
    </sheetView>
  </sheetViews>
  <sheetFormatPr defaultRowHeight="12" x14ac:dyDescent="0.2"/>
  <cols>
    <col min="1" max="1" width="28.77734375" style="7" customWidth="1"/>
    <col min="2" max="2" width="30" style="7" bestFit="1" customWidth="1"/>
    <col min="3" max="11" width="9.77734375" style="7" customWidth="1"/>
    <col min="12" max="12" width="10.77734375" style="7" customWidth="1"/>
    <col min="13" max="15" width="9.77734375" style="7" customWidth="1"/>
    <col min="16" max="16" width="8.88671875" style="7"/>
    <col min="17" max="17" width="32.77734375" style="7" customWidth="1"/>
    <col min="18" max="16384" width="8.88671875" style="7"/>
  </cols>
  <sheetData>
    <row r="1" spans="1:17" ht="15" customHeight="1" x14ac:dyDescent="0.25">
      <c r="A1" s="421" t="str">
        <f>IF('Your Programs'!B15="","",'Your Programs'!B15)</f>
        <v/>
      </c>
      <c r="B1" s="421"/>
      <c r="C1" s="86"/>
      <c r="D1" s="86"/>
      <c r="E1" s="16"/>
      <c r="F1" s="16"/>
      <c r="G1" s="16"/>
      <c r="H1" s="16"/>
      <c r="I1" s="16"/>
      <c r="J1" s="16"/>
      <c r="K1" s="16"/>
      <c r="L1" s="16"/>
      <c r="M1" s="16"/>
      <c r="N1" s="16"/>
      <c r="O1" s="16"/>
      <c r="P1" s="16"/>
      <c r="Q1" s="16"/>
    </row>
    <row r="2" spans="1:17" ht="24" customHeight="1" x14ac:dyDescent="0.2">
      <c r="A2" s="357" t="s">
        <v>47</v>
      </c>
      <c r="B2" s="357"/>
      <c r="C2" s="424" t="s">
        <v>15</v>
      </c>
      <c r="D2" s="425"/>
      <c r="E2" s="425"/>
      <c r="F2" s="425"/>
      <c r="G2" s="425"/>
      <c r="H2" s="425"/>
      <c r="I2" s="425"/>
      <c r="J2" s="425"/>
      <c r="K2" s="425"/>
      <c r="L2" s="426"/>
      <c r="M2" s="427" t="s">
        <v>16</v>
      </c>
      <c r="N2" s="427"/>
      <c r="O2" s="428"/>
      <c r="P2" s="359" t="s">
        <v>0</v>
      </c>
      <c r="Q2" s="360" t="s">
        <v>18</v>
      </c>
    </row>
    <row r="3" spans="1:17" ht="15" customHeight="1" thickBot="1" x14ac:dyDescent="0.25">
      <c r="A3" s="352" t="s">
        <v>57</v>
      </c>
      <c r="B3" s="353" t="s">
        <v>76</v>
      </c>
      <c r="C3" s="151"/>
      <c r="D3" s="151"/>
      <c r="E3" s="151"/>
      <c r="F3" s="151"/>
      <c r="G3" s="151"/>
      <c r="H3" s="151"/>
      <c r="I3" s="151"/>
      <c r="J3" s="151"/>
      <c r="K3" s="151"/>
      <c r="L3" s="152"/>
      <c r="M3" s="217"/>
      <c r="N3" s="217"/>
      <c r="O3" s="218"/>
      <c r="P3" s="215"/>
      <c r="Q3" s="108"/>
    </row>
    <row r="4" spans="1:17" ht="36" x14ac:dyDescent="0.2">
      <c r="A4" s="84">
        <f>+'Your Programs'!$B$19</f>
        <v>0</v>
      </c>
      <c r="B4" s="84"/>
      <c r="C4" s="136" t="str">
        <f>IF(+'Your Programs'!B24=0,"",'Your Programs'!B24)</f>
        <v/>
      </c>
      <c r="D4" s="136" t="str">
        <f>IF('Your Programs'!B25=0,"",'Your Programs'!B25)</f>
        <v/>
      </c>
      <c r="E4" s="136" t="str">
        <f>IF('Your Programs'!B26=0,"",'Your Programs'!B26)</f>
        <v/>
      </c>
      <c r="F4" s="136" t="str">
        <f>IF('Your Programs'!B27=0,"",'Your Programs'!B27)</f>
        <v/>
      </c>
      <c r="G4" s="136" t="str">
        <f>IF('Your Programs'!B28=0,"",'Your Programs'!B28)</f>
        <v/>
      </c>
      <c r="H4" s="136" t="str">
        <f>IF('Your Programs'!B29=0,"",'Your Programs'!B29)</f>
        <v/>
      </c>
      <c r="I4" s="136" t="str">
        <f>IF('Your Programs'!B30=0,"",'Your Programs'!B30)</f>
        <v/>
      </c>
      <c r="J4" s="136" t="str">
        <f>IF('Your Programs'!B31=0,"",'Your Programs'!B31)</f>
        <v/>
      </c>
      <c r="K4" s="136" t="str">
        <f>IF('Your Programs'!B31=0,"",'Your Programs'!B31)</f>
        <v/>
      </c>
      <c r="L4" s="8" t="s">
        <v>20</v>
      </c>
      <c r="M4" s="136" t="str">
        <f>+'Your Programs'!B33</f>
        <v>Management and General (Admin)</v>
      </c>
      <c r="N4" s="136" t="str">
        <f>+'Your Programs'!B34</f>
        <v>Fundraising</v>
      </c>
      <c r="O4" s="219" t="s">
        <v>20</v>
      </c>
      <c r="P4" s="216"/>
      <c r="Q4" s="82"/>
    </row>
    <row r="5" spans="1:17" ht="15" customHeight="1" x14ac:dyDescent="0.2">
      <c r="A5" s="243" t="s">
        <v>83</v>
      </c>
      <c r="B5" s="19"/>
      <c r="C5" s="130"/>
      <c r="D5" s="130"/>
      <c r="E5" s="130"/>
      <c r="F5" s="130"/>
      <c r="G5" s="130"/>
      <c r="H5" s="130"/>
      <c r="I5" s="130"/>
      <c r="J5" s="130"/>
      <c r="K5" s="130"/>
      <c r="L5" s="95"/>
      <c r="M5" s="137"/>
      <c r="N5" s="130"/>
      <c r="O5" s="220"/>
      <c r="P5" s="216"/>
      <c r="Q5" s="82"/>
    </row>
    <row r="6" spans="1:17" ht="15" customHeight="1" x14ac:dyDescent="0.2">
      <c r="A6" s="423" t="s">
        <v>99</v>
      </c>
      <c r="B6" s="87"/>
      <c r="C6" s="131"/>
      <c r="D6" s="131"/>
      <c r="E6" s="131"/>
      <c r="F6" s="131"/>
      <c r="G6" s="131"/>
      <c r="H6" s="131"/>
      <c r="I6" s="131"/>
      <c r="J6" s="131"/>
      <c r="K6" s="131"/>
      <c r="L6" s="9"/>
      <c r="M6" s="131"/>
      <c r="N6" s="131"/>
      <c r="O6" s="103"/>
      <c r="P6" s="210"/>
      <c r="Q6" s="82"/>
    </row>
    <row r="7" spans="1:17" ht="15" customHeight="1" x14ac:dyDescent="0.2">
      <c r="A7" s="423"/>
      <c r="B7" s="20" t="str">
        <f>IF('Your Chart of Accounts'!C16=0,"",'Your Chart of Accounts'!C16)</f>
        <v>SUPPORT AND REVENUE</v>
      </c>
      <c r="C7" s="131"/>
      <c r="D7" s="131"/>
      <c r="E7" s="131"/>
      <c r="F7" s="131"/>
      <c r="G7" s="131"/>
      <c r="H7" s="131"/>
      <c r="I7" s="131"/>
      <c r="J7" s="131"/>
      <c r="K7" s="131"/>
      <c r="L7" s="9"/>
      <c r="M7" s="131"/>
      <c r="N7" s="131"/>
      <c r="O7" s="103"/>
      <c r="P7" s="210"/>
      <c r="Q7" s="82"/>
    </row>
    <row r="8" spans="1:17" ht="15" customHeight="1" x14ac:dyDescent="0.2">
      <c r="A8" s="423"/>
      <c r="B8" s="337" t="str">
        <f>IF('Your Chart of Accounts'!C17=0,"",'Your Chart of Accounts'!C17)</f>
        <v>Contributed Support</v>
      </c>
      <c r="C8" s="132"/>
      <c r="D8" s="132"/>
      <c r="E8" s="132"/>
      <c r="F8" s="132"/>
      <c r="G8" s="132"/>
      <c r="H8" s="132"/>
      <c r="I8" s="132"/>
      <c r="J8" s="132"/>
      <c r="K8" s="132"/>
      <c r="L8" s="10"/>
      <c r="M8" s="132"/>
      <c r="N8" s="132"/>
      <c r="O8" s="104"/>
      <c r="P8" s="211"/>
      <c r="Q8" s="82"/>
    </row>
    <row r="9" spans="1:17" ht="15" customHeight="1" x14ac:dyDescent="0.2">
      <c r="A9" s="423"/>
      <c r="B9" s="89" t="str">
        <f>IF('Your Chart of Accounts'!C18=0,"",'Your Chart of Accounts'!C18)</f>
        <v/>
      </c>
      <c r="C9" s="338"/>
      <c r="D9" s="338"/>
      <c r="E9" s="338"/>
      <c r="F9" s="338"/>
      <c r="G9" s="338"/>
      <c r="H9" s="338"/>
      <c r="I9" s="338"/>
      <c r="J9" s="338"/>
      <c r="K9" s="338"/>
      <c r="L9" s="10">
        <f>SUM(C9:K9)</f>
        <v>0</v>
      </c>
      <c r="M9" s="338"/>
      <c r="N9" s="338"/>
      <c r="O9" s="104">
        <f>SUM(M9:N9)</f>
        <v>0</v>
      </c>
      <c r="P9" s="211">
        <f>+L9+O9</f>
        <v>0</v>
      </c>
      <c r="Q9" s="82"/>
    </row>
    <row r="10" spans="1:17" ht="15" customHeight="1" x14ac:dyDescent="0.2">
      <c r="A10" s="423"/>
      <c r="B10" s="89" t="str">
        <f>IF('Your Chart of Accounts'!C19=0,"",'Your Chart of Accounts'!C19)</f>
        <v/>
      </c>
      <c r="C10" s="338"/>
      <c r="D10" s="338"/>
      <c r="E10" s="338"/>
      <c r="F10" s="338"/>
      <c r="G10" s="338"/>
      <c r="H10" s="338"/>
      <c r="I10" s="338"/>
      <c r="J10" s="338"/>
      <c r="K10" s="338"/>
      <c r="L10" s="10">
        <f t="shared" ref="L10:L22" si="0">SUM(C10:K10)</f>
        <v>0</v>
      </c>
      <c r="M10" s="338"/>
      <c r="N10" s="338"/>
      <c r="O10" s="104">
        <f t="shared" ref="O10:O22" si="1">SUM(M10:N10)</f>
        <v>0</v>
      </c>
      <c r="P10" s="211">
        <f t="shared" ref="P10:P22" si="2">+L10+O10</f>
        <v>0</v>
      </c>
      <c r="Q10" s="82"/>
    </row>
    <row r="11" spans="1:17" ht="15" customHeight="1" x14ac:dyDescent="0.2">
      <c r="A11" s="423"/>
      <c r="B11" s="89" t="str">
        <f>IF('Your Chart of Accounts'!C20=0,"",'Your Chart of Accounts'!C20)</f>
        <v/>
      </c>
      <c r="C11" s="338"/>
      <c r="D11" s="338"/>
      <c r="E11" s="338"/>
      <c r="F11" s="338"/>
      <c r="G11" s="338"/>
      <c r="H11" s="338"/>
      <c r="I11" s="338"/>
      <c r="J11" s="338"/>
      <c r="K11" s="338"/>
      <c r="L11" s="10">
        <f t="shared" si="0"/>
        <v>0</v>
      </c>
      <c r="M11" s="338"/>
      <c r="N11" s="338"/>
      <c r="O11" s="104">
        <f t="shared" si="1"/>
        <v>0</v>
      </c>
      <c r="P11" s="211">
        <f t="shared" si="2"/>
        <v>0</v>
      </c>
      <c r="Q11" s="82"/>
    </row>
    <row r="12" spans="1:17" ht="15" customHeight="1" x14ac:dyDescent="0.2">
      <c r="A12" s="423"/>
      <c r="B12" s="89" t="str">
        <f>IF('Your Chart of Accounts'!C21=0,"",'Your Chart of Accounts'!C21)</f>
        <v/>
      </c>
      <c r="C12" s="338"/>
      <c r="D12" s="338"/>
      <c r="E12" s="338"/>
      <c r="F12" s="338"/>
      <c r="G12" s="338"/>
      <c r="H12" s="338"/>
      <c r="I12" s="338"/>
      <c r="J12" s="338"/>
      <c r="K12" s="338"/>
      <c r="L12" s="10">
        <f t="shared" si="0"/>
        <v>0</v>
      </c>
      <c r="M12" s="338"/>
      <c r="N12" s="338"/>
      <c r="O12" s="104">
        <f t="shared" si="1"/>
        <v>0</v>
      </c>
      <c r="P12" s="211">
        <f t="shared" si="2"/>
        <v>0</v>
      </c>
      <c r="Q12" s="82"/>
    </row>
    <row r="13" spans="1:17" ht="15" customHeight="1" x14ac:dyDescent="0.2">
      <c r="A13" s="244"/>
      <c r="B13" s="89" t="str">
        <f>IF('Your Chart of Accounts'!C22=0,"",'Your Chart of Accounts'!C22)</f>
        <v/>
      </c>
      <c r="C13" s="338"/>
      <c r="D13" s="338"/>
      <c r="E13" s="338"/>
      <c r="F13" s="338"/>
      <c r="G13" s="338"/>
      <c r="H13" s="338"/>
      <c r="I13" s="338"/>
      <c r="J13" s="338"/>
      <c r="K13" s="338"/>
      <c r="L13" s="10">
        <f t="shared" si="0"/>
        <v>0</v>
      </c>
      <c r="M13" s="338"/>
      <c r="N13" s="338"/>
      <c r="O13" s="104">
        <f t="shared" si="1"/>
        <v>0</v>
      </c>
      <c r="P13" s="211">
        <f t="shared" si="2"/>
        <v>0</v>
      </c>
      <c r="Q13" s="82"/>
    </row>
    <row r="14" spans="1:17" ht="15" customHeight="1" x14ac:dyDescent="0.2">
      <c r="A14" s="244"/>
      <c r="B14" s="89" t="str">
        <f>IF('Your Chart of Accounts'!C23=0,"",'Your Chart of Accounts'!C23)</f>
        <v>Revenue Released from Restrictions</v>
      </c>
      <c r="C14" s="338"/>
      <c r="D14" s="338"/>
      <c r="E14" s="338"/>
      <c r="F14" s="338"/>
      <c r="G14" s="338"/>
      <c r="H14" s="338"/>
      <c r="I14" s="338"/>
      <c r="J14" s="338"/>
      <c r="K14" s="338"/>
      <c r="L14" s="10">
        <f t="shared" si="0"/>
        <v>0</v>
      </c>
      <c r="M14" s="338"/>
      <c r="N14" s="338"/>
      <c r="O14" s="104">
        <f t="shared" si="1"/>
        <v>0</v>
      </c>
      <c r="P14" s="211">
        <f t="shared" si="2"/>
        <v>0</v>
      </c>
      <c r="Q14" s="82"/>
    </row>
    <row r="15" spans="1:17" ht="15" customHeight="1" x14ac:dyDescent="0.2">
      <c r="A15" s="244"/>
      <c r="B15" s="90" t="str">
        <f>IF('Your Chart of Accounts'!C24=0,"",'Your Chart of Accounts'!C24)</f>
        <v>Subtotal Support</v>
      </c>
      <c r="C15" s="132">
        <f>SUM(C9:C14)</f>
        <v>0</v>
      </c>
      <c r="D15" s="132">
        <f t="shared" ref="D15:K15" si="3">SUM(D9:D14)</f>
        <v>0</v>
      </c>
      <c r="E15" s="132">
        <f t="shared" si="3"/>
        <v>0</v>
      </c>
      <c r="F15" s="132">
        <f t="shared" si="3"/>
        <v>0</v>
      </c>
      <c r="G15" s="132">
        <f t="shared" si="3"/>
        <v>0</v>
      </c>
      <c r="H15" s="132">
        <f t="shared" si="3"/>
        <v>0</v>
      </c>
      <c r="I15" s="132">
        <f t="shared" si="3"/>
        <v>0</v>
      </c>
      <c r="J15" s="132">
        <f t="shared" si="3"/>
        <v>0</v>
      </c>
      <c r="K15" s="132">
        <f t="shared" si="3"/>
        <v>0</v>
      </c>
      <c r="L15" s="10">
        <f t="shared" si="0"/>
        <v>0</v>
      </c>
      <c r="M15" s="132">
        <f t="shared" ref="M15:N15" si="4">SUM(M9:M14)</f>
        <v>0</v>
      </c>
      <c r="N15" s="132">
        <f t="shared" si="4"/>
        <v>0</v>
      </c>
      <c r="O15" s="104">
        <f t="shared" ref="O15" si="5">SUM(M15:N15)</f>
        <v>0</v>
      </c>
      <c r="P15" s="211">
        <f t="shared" ref="P15" si="6">+L15+O15</f>
        <v>0</v>
      </c>
      <c r="Q15" s="82"/>
    </row>
    <row r="16" spans="1:17" ht="15" customHeight="1" x14ac:dyDescent="0.2">
      <c r="A16" s="244"/>
      <c r="B16" s="337" t="str">
        <f>IF('Your Chart of Accounts'!C25=0,"",'Your Chart of Accounts'!C25)</f>
        <v>Earned Revenue</v>
      </c>
      <c r="C16" s="132"/>
      <c r="D16" s="132"/>
      <c r="E16" s="132"/>
      <c r="F16" s="132"/>
      <c r="G16" s="132"/>
      <c r="H16" s="132"/>
      <c r="I16" s="132"/>
      <c r="J16" s="132"/>
      <c r="K16" s="132"/>
      <c r="L16" s="10"/>
      <c r="M16" s="132"/>
      <c r="N16" s="132"/>
      <c r="O16" s="104"/>
      <c r="P16" s="211"/>
      <c r="Q16" s="82"/>
    </row>
    <row r="17" spans="1:17" ht="15" customHeight="1" x14ac:dyDescent="0.2">
      <c r="A17" s="244"/>
      <c r="B17" s="89" t="str">
        <f>IF('Your Chart of Accounts'!C26=0,"",'Your Chart of Accounts'!C26)</f>
        <v/>
      </c>
      <c r="C17" s="338"/>
      <c r="D17" s="338"/>
      <c r="E17" s="338"/>
      <c r="F17" s="338"/>
      <c r="G17" s="338"/>
      <c r="H17" s="338"/>
      <c r="I17" s="338"/>
      <c r="J17" s="338"/>
      <c r="K17" s="338"/>
      <c r="L17" s="10">
        <f>SUM(C17:K17)</f>
        <v>0</v>
      </c>
      <c r="M17" s="338"/>
      <c r="N17" s="338"/>
      <c r="O17" s="104">
        <f t="shared" si="1"/>
        <v>0</v>
      </c>
      <c r="P17" s="211">
        <f t="shared" si="2"/>
        <v>0</v>
      </c>
      <c r="Q17" s="82"/>
    </row>
    <row r="18" spans="1:17" ht="15" customHeight="1" x14ac:dyDescent="0.2">
      <c r="A18" s="244"/>
      <c r="B18" s="89" t="str">
        <f>IF('Your Chart of Accounts'!C27=0,"",'Your Chart of Accounts'!C27)</f>
        <v/>
      </c>
      <c r="C18" s="338"/>
      <c r="D18" s="338"/>
      <c r="E18" s="338"/>
      <c r="F18" s="338"/>
      <c r="G18" s="338"/>
      <c r="H18" s="338"/>
      <c r="I18" s="338"/>
      <c r="J18" s="338"/>
      <c r="K18" s="338"/>
      <c r="L18" s="10">
        <f t="shared" si="0"/>
        <v>0</v>
      </c>
      <c r="M18" s="338"/>
      <c r="N18" s="338"/>
      <c r="O18" s="104">
        <f t="shared" si="1"/>
        <v>0</v>
      </c>
      <c r="P18" s="211">
        <f t="shared" si="2"/>
        <v>0</v>
      </c>
      <c r="Q18" s="82"/>
    </row>
    <row r="19" spans="1:17" ht="15" customHeight="1" x14ac:dyDescent="0.2">
      <c r="A19" s="244"/>
      <c r="B19" s="89" t="str">
        <f>IF('Your Chart of Accounts'!C28=0,"",'Your Chart of Accounts'!C28)</f>
        <v/>
      </c>
      <c r="C19" s="338"/>
      <c r="D19" s="338"/>
      <c r="E19" s="338"/>
      <c r="F19" s="338"/>
      <c r="G19" s="338"/>
      <c r="H19" s="338"/>
      <c r="I19" s="338"/>
      <c r="J19" s="338"/>
      <c r="K19" s="338"/>
      <c r="L19" s="10">
        <f t="shared" si="0"/>
        <v>0</v>
      </c>
      <c r="M19" s="338"/>
      <c r="N19" s="338"/>
      <c r="O19" s="104">
        <f t="shared" si="1"/>
        <v>0</v>
      </c>
      <c r="P19" s="211">
        <f t="shared" si="2"/>
        <v>0</v>
      </c>
      <c r="Q19" s="82"/>
    </row>
    <row r="20" spans="1:17" ht="15" customHeight="1" x14ac:dyDescent="0.2">
      <c r="A20" s="244"/>
      <c r="B20" s="89" t="str">
        <f>IF('Your Chart of Accounts'!C29=0,"",'Your Chart of Accounts'!C29)</f>
        <v/>
      </c>
      <c r="C20" s="338"/>
      <c r="D20" s="338"/>
      <c r="E20" s="338"/>
      <c r="F20" s="338"/>
      <c r="G20" s="338"/>
      <c r="H20" s="338"/>
      <c r="I20" s="338"/>
      <c r="J20" s="338"/>
      <c r="K20" s="338"/>
      <c r="L20" s="10">
        <f t="shared" si="0"/>
        <v>0</v>
      </c>
      <c r="M20" s="338"/>
      <c r="N20" s="338"/>
      <c r="O20" s="104">
        <f t="shared" si="1"/>
        <v>0</v>
      </c>
      <c r="P20" s="211">
        <f t="shared" si="2"/>
        <v>0</v>
      </c>
      <c r="Q20" s="82"/>
    </row>
    <row r="21" spans="1:17" ht="15" customHeight="1" x14ac:dyDescent="0.2">
      <c r="A21" s="244"/>
      <c r="B21" s="89" t="str">
        <f>IF('Your Chart of Accounts'!C30=0,"",'Your Chart of Accounts'!C30)</f>
        <v/>
      </c>
      <c r="C21" s="338"/>
      <c r="D21" s="338"/>
      <c r="E21" s="338"/>
      <c r="F21" s="338"/>
      <c r="G21" s="338"/>
      <c r="H21" s="338"/>
      <c r="I21" s="338"/>
      <c r="J21" s="338"/>
      <c r="K21" s="338"/>
      <c r="L21" s="10">
        <f t="shared" si="0"/>
        <v>0</v>
      </c>
      <c r="M21" s="338"/>
      <c r="N21" s="338"/>
      <c r="O21" s="104">
        <f t="shared" ref="O21" si="7">SUM(M21:N21)</f>
        <v>0</v>
      </c>
      <c r="P21" s="211">
        <f t="shared" ref="P21" si="8">+L21+O21</f>
        <v>0</v>
      </c>
      <c r="Q21" s="82"/>
    </row>
    <row r="22" spans="1:17" ht="15" customHeight="1" x14ac:dyDescent="0.2">
      <c r="A22" s="244"/>
      <c r="B22" s="90" t="str">
        <f>IF('Your Chart of Accounts'!C31=0,"",'Your Chart of Accounts'!C31)</f>
        <v>Subtotal Revenue</v>
      </c>
      <c r="C22" s="132">
        <f>SUM(C17:C21)</f>
        <v>0</v>
      </c>
      <c r="D22" s="132">
        <f t="shared" ref="D22:K22" si="9">SUM(D17:D21)</f>
        <v>0</v>
      </c>
      <c r="E22" s="132">
        <f t="shared" si="9"/>
        <v>0</v>
      </c>
      <c r="F22" s="132">
        <f t="shared" si="9"/>
        <v>0</v>
      </c>
      <c r="G22" s="132">
        <f t="shared" si="9"/>
        <v>0</v>
      </c>
      <c r="H22" s="132">
        <f t="shared" si="9"/>
        <v>0</v>
      </c>
      <c r="I22" s="132">
        <f t="shared" si="9"/>
        <v>0</v>
      </c>
      <c r="J22" s="132">
        <f t="shared" si="9"/>
        <v>0</v>
      </c>
      <c r="K22" s="132">
        <f t="shared" si="9"/>
        <v>0</v>
      </c>
      <c r="L22" s="10">
        <f t="shared" si="0"/>
        <v>0</v>
      </c>
      <c r="M22" s="132">
        <f t="shared" ref="M22:N22" si="10">SUM(M17:M21)</f>
        <v>0</v>
      </c>
      <c r="N22" s="132">
        <f t="shared" si="10"/>
        <v>0</v>
      </c>
      <c r="O22" s="104">
        <f t="shared" si="1"/>
        <v>0</v>
      </c>
      <c r="P22" s="211">
        <f t="shared" si="2"/>
        <v>0</v>
      </c>
      <c r="Q22" s="82"/>
    </row>
    <row r="23" spans="1:17" ht="15" customHeight="1" x14ac:dyDescent="0.2">
      <c r="A23" s="244"/>
      <c r="B23" s="155" t="str">
        <f>IF('Your Chart of Accounts'!C32=0,"",'Your Chart of Accounts'!C32)</f>
        <v>TOTAL SUPPORT AND REVENUE</v>
      </c>
      <c r="C23" s="133">
        <f>+C15+C22</f>
        <v>0</v>
      </c>
      <c r="D23" s="133">
        <f t="shared" ref="D23:L23" si="11">+D15+D22</f>
        <v>0</v>
      </c>
      <c r="E23" s="133">
        <f t="shared" si="11"/>
        <v>0</v>
      </c>
      <c r="F23" s="133">
        <f t="shared" si="11"/>
        <v>0</v>
      </c>
      <c r="G23" s="133">
        <f t="shared" si="11"/>
        <v>0</v>
      </c>
      <c r="H23" s="133">
        <f t="shared" si="11"/>
        <v>0</v>
      </c>
      <c r="I23" s="133">
        <f t="shared" si="11"/>
        <v>0</v>
      </c>
      <c r="J23" s="133">
        <f t="shared" si="11"/>
        <v>0</v>
      </c>
      <c r="K23" s="133">
        <f t="shared" si="11"/>
        <v>0</v>
      </c>
      <c r="L23" s="11">
        <f t="shared" si="11"/>
        <v>0</v>
      </c>
      <c r="M23" s="133">
        <f t="shared" ref="M23:N23" si="12">+M15+M22</f>
        <v>0</v>
      </c>
      <c r="N23" s="133">
        <f t="shared" si="12"/>
        <v>0</v>
      </c>
      <c r="O23" s="105">
        <f t="shared" ref="O23" si="13">+O15+O22</f>
        <v>0</v>
      </c>
      <c r="P23" s="212">
        <f t="shared" ref="P23" si="14">+P15+P22</f>
        <v>0</v>
      </c>
      <c r="Q23" s="82"/>
    </row>
    <row r="24" spans="1:17" ht="15" customHeight="1" x14ac:dyDescent="0.2">
      <c r="A24" s="244"/>
      <c r="B24" s="88" t="str">
        <f>IF('Your Chart of Accounts'!C33=0,"",'Your Chart of Accounts'!C33)</f>
        <v/>
      </c>
      <c r="C24" s="132"/>
      <c r="D24" s="132"/>
      <c r="E24" s="132"/>
      <c r="F24" s="132"/>
      <c r="G24" s="132"/>
      <c r="H24" s="132"/>
      <c r="I24" s="132"/>
      <c r="J24" s="132"/>
      <c r="K24" s="132"/>
      <c r="L24" s="10"/>
      <c r="M24" s="132"/>
      <c r="N24" s="132"/>
      <c r="O24" s="104"/>
      <c r="P24" s="211"/>
      <c r="Q24" s="82"/>
    </row>
    <row r="25" spans="1:17" ht="15" customHeight="1" x14ac:dyDescent="0.2">
      <c r="A25" s="244"/>
      <c r="B25" s="91" t="str">
        <f>IF('Your Chart of Accounts'!C34=0,"",'Your Chart of Accounts'!C34)</f>
        <v>EXPENSES</v>
      </c>
      <c r="C25" s="132"/>
      <c r="D25" s="132"/>
      <c r="E25" s="132"/>
      <c r="F25" s="132"/>
      <c r="G25" s="132"/>
      <c r="H25" s="132"/>
      <c r="I25" s="132"/>
      <c r="J25" s="132"/>
      <c r="K25" s="132"/>
      <c r="L25" s="10"/>
      <c r="M25" s="132"/>
      <c r="N25" s="132"/>
      <c r="O25" s="104"/>
      <c r="P25" s="211"/>
      <c r="Q25" s="82"/>
    </row>
    <row r="26" spans="1:17" ht="15" customHeight="1" x14ac:dyDescent="0.2">
      <c r="A26" s="244"/>
      <c r="B26" s="337" t="str">
        <f>IF('Your Chart of Accounts'!C35=0,"",'Your Chart of Accounts'!C35)</f>
        <v>Personnel Expenses</v>
      </c>
      <c r="C26" s="134"/>
      <c r="D26" s="134"/>
      <c r="E26" s="134"/>
      <c r="F26" s="134"/>
      <c r="G26" s="134"/>
      <c r="H26" s="134"/>
      <c r="I26" s="134"/>
      <c r="J26" s="134"/>
      <c r="K26" s="134"/>
      <c r="L26" s="12"/>
      <c r="M26" s="134"/>
      <c r="N26" s="134"/>
      <c r="O26" s="106"/>
      <c r="P26" s="213"/>
      <c r="Q26" s="82"/>
    </row>
    <row r="27" spans="1:17" ht="15" customHeight="1" x14ac:dyDescent="0.2">
      <c r="A27" s="244"/>
      <c r="B27" s="89" t="str">
        <f>IF('Your Chart of Accounts'!C36=0,"",'Your Chart of Accounts'!C36)</f>
        <v>Salaries</v>
      </c>
      <c r="C27" s="132">
        <f>+'Salary, Taxes, Retirement'!E184</f>
        <v>0</v>
      </c>
      <c r="D27" s="132">
        <f>+'Salary, Taxes, Retirement'!E185</f>
        <v>0</v>
      </c>
      <c r="E27" s="132">
        <f>+'Salary, Taxes, Retirement'!E186</f>
        <v>0</v>
      </c>
      <c r="F27" s="132">
        <f>+'Salary, Taxes, Retirement'!E187</f>
        <v>0</v>
      </c>
      <c r="G27" s="132">
        <f>+'Salary, Taxes, Retirement'!E188</f>
        <v>0</v>
      </c>
      <c r="H27" s="132">
        <f>+'Salary, Taxes, Retirement'!E189</f>
        <v>0</v>
      </c>
      <c r="I27" s="132">
        <f>+'Salary, Taxes, Retirement'!E190</f>
        <v>0</v>
      </c>
      <c r="J27" s="132">
        <f>+'Salary, Taxes, Retirement'!E191</f>
        <v>0</v>
      </c>
      <c r="K27" s="132">
        <f>+'Salary, Taxes, Retirement'!E192</f>
        <v>0</v>
      </c>
      <c r="L27" s="10">
        <f>SUM(C27:K27)</f>
        <v>0</v>
      </c>
      <c r="M27" s="132">
        <f>+'Salary, Taxes, Retirement'!E193</f>
        <v>0</v>
      </c>
      <c r="N27" s="132">
        <f>+'Salary, Taxes, Retirement'!E194</f>
        <v>0</v>
      </c>
      <c r="O27" s="104">
        <f>SUM(M27:N27)</f>
        <v>0</v>
      </c>
      <c r="P27" s="211">
        <f>+L27+O27</f>
        <v>0</v>
      </c>
      <c r="Q27" s="82"/>
    </row>
    <row r="28" spans="1:17" ht="15" customHeight="1" x14ac:dyDescent="0.2">
      <c r="A28" s="244"/>
      <c r="B28" s="89" t="str">
        <f>IF('Your Chart of Accounts'!C37=0,"",'Your Chart of Accounts'!C37)</f>
        <v>Payroll Taxes</v>
      </c>
      <c r="C28" s="132">
        <f>+'Salary, Taxes, Retirement'!F184+'Salary, Taxes, Retirement'!G184+'Salary, Taxes, Retirement'!I184</f>
        <v>0</v>
      </c>
      <c r="D28" s="132">
        <f>+'Salary, Taxes, Retirement'!F185+'Salary, Taxes, Retirement'!G185+'Salary, Taxes, Retirement'!I185</f>
        <v>0</v>
      </c>
      <c r="E28" s="132">
        <f>+'Salary, Taxes, Retirement'!F186+'Salary, Taxes, Retirement'!G186+'Salary, Taxes, Retirement'!I186</f>
        <v>0</v>
      </c>
      <c r="F28" s="132">
        <f>+'Salary, Taxes, Retirement'!F187+'Salary, Taxes, Retirement'!G187+'Salary, Taxes, Retirement'!I187</f>
        <v>0</v>
      </c>
      <c r="G28" s="132">
        <f>+'Salary, Taxes, Retirement'!F188+'Salary, Taxes, Retirement'!G188+'Salary, Taxes, Retirement'!I188</f>
        <v>0</v>
      </c>
      <c r="H28" s="132">
        <f>+'Salary, Taxes, Retirement'!F189+'Salary, Taxes, Retirement'!G189+'Salary, Taxes, Retirement'!I189</f>
        <v>0</v>
      </c>
      <c r="I28" s="132">
        <f>+'Salary, Taxes, Retirement'!F190+'Salary, Taxes, Retirement'!G190+'Salary, Taxes, Retirement'!I190</f>
        <v>0</v>
      </c>
      <c r="J28" s="132">
        <f>+'Salary, Taxes, Retirement'!F191+'Salary, Taxes, Retirement'!G191+'Salary, Taxes, Retirement'!I191</f>
        <v>0</v>
      </c>
      <c r="K28" s="132">
        <f>+'Salary, Taxes, Retirement'!F192+'Salary, Taxes, Retirement'!G192+'Salary, Taxes, Retirement'!I192</f>
        <v>0</v>
      </c>
      <c r="L28" s="10">
        <f t="shared" ref="L28:L30" si="15">SUM(C28:K28)</f>
        <v>0</v>
      </c>
      <c r="M28" s="132">
        <f>+'Salary, Taxes, Retirement'!F193+'Salary, Taxes, Retirement'!G193+'Salary, Taxes, Retirement'!I193</f>
        <v>0</v>
      </c>
      <c r="N28" s="132">
        <f>+'Salary, Taxes, Retirement'!F194+'Salary, Taxes, Retirement'!G194+'Salary, Taxes, Retirement'!I194</f>
        <v>0</v>
      </c>
      <c r="O28" s="104">
        <f t="shared" ref="O28:O51" si="16">SUM(M28:N28)</f>
        <v>0</v>
      </c>
      <c r="P28" s="211">
        <f t="shared" ref="P28:P51" si="17">+L28+O28</f>
        <v>0</v>
      </c>
      <c r="Q28" s="82"/>
    </row>
    <row r="29" spans="1:17" ht="15" customHeight="1" x14ac:dyDescent="0.2">
      <c r="A29" s="244"/>
      <c r="B29" s="89" t="str">
        <f>IF('Your Chart of Accounts'!C38=0,"",'Your Chart of Accounts'!C38)</f>
        <v>Retirement</v>
      </c>
      <c r="C29" s="132">
        <f>+'Salary, Taxes, Retirement'!J184</f>
        <v>0</v>
      </c>
      <c r="D29" s="132">
        <f>+'Salary, Taxes, Retirement'!J185</f>
        <v>0</v>
      </c>
      <c r="E29" s="132">
        <f>+'Salary, Taxes, Retirement'!J186</f>
        <v>0</v>
      </c>
      <c r="F29" s="132">
        <f>+'Salary, Taxes, Retirement'!J187</f>
        <v>0</v>
      </c>
      <c r="G29" s="132">
        <f>+'Salary, Taxes, Retirement'!J188</f>
        <v>0</v>
      </c>
      <c r="H29" s="132">
        <f>+'Salary, Taxes, Retirement'!J189</f>
        <v>0</v>
      </c>
      <c r="I29" s="132">
        <f>+'Salary, Taxes, Retirement'!J190</f>
        <v>0</v>
      </c>
      <c r="J29" s="132">
        <f>+'Salary, Taxes, Retirement'!J191</f>
        <v>0</v>
      </c>
      <c r="K29" s="132">
        <f>+'Salary, Taxes, Retirement'!J192</f>
        <v>0</v>
      </c>
      <c r="L29" s="10">
        <f t="shared" si="15"/>
        <v>0</v>
      </c>
      <c r="M29" s="132">
        <f>+'Salary, Taxes, Retirement'!J193</f>
        <v>0</v>
      </c>
      <c r="N29" s="132">
        <f>+'Salary, Taxes, Retirement'!J194</f>
        <v>0</v>
      </c>
      <c r="O29" s="104">
        <f t="shared" si="16"/>
        <v>0</v>
      </c>
      <c r="P29" s="211">
        <f t="shared" si="17"/>
        <v>0</v>
      </c>
      <c r="Q29" s="82"/>
    </row>
    <row r="30" spans="1:17" ht="15" customHeight="1" x14ac:dyDescent="0.2">
      <c r="A30" s="244"/>
      <c r="B30" s="89" t="str">
        <f>IF('Your Chart of Accounts'!C39=0,"",'Your Chart of Accounts'!C39)</f>
        <v>Benefits</v>
      </c>
      <c r="C30" s="132">
        <f>+'Salary, Taxes, Retirement'!K184+'Salary, Taxes, Retirement'!L184+'Other Benefits'!C112</f>
        <v>0</v>
      </c>
      <c r="D30" s="132">
        <f>+'Salary, Taxes, Retirement'!K185+'Salary, Taxes, Retirement'!L185+'Other Benefits'!C113</f>
        <v>0</v>
      </c>
      <c r="E30" s="132">
        <f>+'Salary, Taxes, Retirement'!K186+'Salary, Taxes, Retirement'!L186+'Other Benefits'!C114</f>
        <v>0</v>
      </c>
      <c r="F30" s="132">
        <f>+'Salary, Taxes, Retirement'!K187+'Salary, Taxes, Retirement'!L187+'Other Benefits'!C115</f>
        <v>0</v>
      </c>
      <c r="G30" s="132">
        <f>+'Salary, Taxes, Retirement'!K188+'Salary, Taxes, Retirement'!L188+'Other Benefits'!C116</f>
        <v>0</v>
      </c>
      <c r="H30" s="132">
        <f>+'Salary, Taxes, Retirement'!K189+'Salary, Taxes, Retirement'!L189+'Other Benefits'!C117</f>
        <v>0</v>
      </c>
      <c r="I30" s="132">
        <f>+'Salary, Taxes, Retirement'!K190+'Salary, Taxes, Retirement'!L190+'Other Benefits'!C118</f>
        <v>0</v>
      </c>
      <c r="J30" s="132">
        <f>+'Salary, Taxes, Retirement'!K191+'Salary, Taxes, Retirement'!L191+'Other Benefits'!C119</f>
        <v>0</v>
      </c>
      <c r="K30" s="132">
        <f>+'Salary, Taxes, Retirement'!K192+'Salary, Taxes, Retirement'!L192+'Other Benefits'!C120</f>
        <v>0</v>
      </c>
      <c r="L30" s="10">
        <f t="shared" si="15"/>
        <v>0</v>
      </c>
      <c r="M30" s="132">
        <f>+'Salary, Taxes, Retirement'!K193+'Salary, Taxes, Retirement'!L193+'Other Benefits'!C121</f>
        <v>0</v>
      </c>
      <c r="N30" s="132">
        <f>+'Salary, Taxes, Retirement'!K194+'Salary, Taxes, Retirement'!L194+'Other Benefits'!C122</f>
        <v>0</v>
      </c>
      <c r="O30" s="104">
        <f t="shared" si="16"/>
        <v>0</v>
      </c>
      <c r="P30" s="211">
        <f t="shared" si="17"/>
        <v>0</v>
      </c>
      <c r="Q30" s="82"/>
    </row>
    <row r="31" spans="1:17" ht="15" customHeight="1" x14ac:dyDescent="0.2">
      <c r="A31" s="244"/>
      <c r="B31" s="88" t="str">
        <f>IF('Your Chart of Accounts'!C40=0,"",'Your Chart of Accounts'!C40)</f>
        <v/>
      </c>
      <c r="C31" s="338"/>
      <c r="D31" s="338"/>
      <c r="E31" s="338"/>
      <c r="F31" s="338"/>
      <c r="G31" s="338"/>
      <c r="H31" s="338"/>
      <c r="I31" s="338"/>
      <c r="J31" s="338"/>
      <c r="K31" s="338"/>
      <c r="L31" s="10">
        <f t="shared" ref="L31" si="18">SUM(C31:K31)</f>
        <v>0</v>
      </c>
      <c r="M31" s="338"/>
      <c r="N31" s="338"/>
      <c r="O31" s="104">
        <f t="shared" ref="O31" si="19">SUM(M31:N31)</f>
        <v>0</v>
      </c>
      <c r="P31" s="211">
        <f t="shared" ref="P31" si="20">+L31+O31</f>
        <v>0</v>
      </c>
      <c r="Q31" s="82"/>
    </row>
    <row r="32" spans="1:17" ht="15" customHeight="1" x14ac:dyDescent="0.2">
      <c r="A32" s="244"/>
      <c r="B32" s="387" t="str">
        <f>IF('Your Chart of Accounts'!C41=0,"",'Your Chart of Accounts'!C41)</f>
        <v/>
      </c>
      <c r="C32" s="338"/>
      <c r="D32" s="338"/>
      <c r="E32" s="338"/>
      <c r="F32" s="338"/>
      <c r="G32" s="338"/>
      <c r="H32" s="338"/>
      <c r="I32" s="338"/>
      <c r="J32" s="338"/>
      <c r="K32" s="338"/>
      <c r="L32" s="10">
        <f t="shared" ref="L32:L34" si="21">SUM(C32:K32)</f>
        <v>0</v>
      </c>
      <c r="M32" s="338"/>
      <c r="N32" s="338"/>
      <c r="O32" s="104">
        <f t="shared" si="16"/>
        <v>0</v>
      </c>
      <c r="P32" s="211">
        <f t="shared" si="17"/>
        <v>0</v>
      </c>
      <c r="Q32" s="82"/>
    </row>
    <row r="33" spans="1:17" ht="15" customHeight="1" x14ac:dyDescent="0.2">
      <c r="A33" s="244"/>
      <c r="B33" s="387" t="str">
        <f>IF('Your Chart of Accounts'!C42=0,"",'Your Chart of Accounts'!C42)</f>
        <v/>
      </c>
      <c r="C33" s="338"/>
      <c r="D33" s="338"/>
      <c r="E33" s="338"/>
      <c r="F33" s="338"/>
      <c r="G33" s="338"/>
      <c r="H33" s="338"/>
      <c r="I33" s="338"/>
      <c r="J33" s="338"/>
      <c r="K33" s="338"/>
      <c r="L33" s="10">
        <f t="shared" si="21"/>
        <v>0</v>
      </c>
      <c r="M33" s="338"/>
      <c r="N33" s="338"/>
      <c r="O33" s="104">
        <f t="shared" si="16"/>
        <v>0</v>
      </c>
      <c r="P33" s="211">
        <f t="shared" si="17"/>
        <v>0</v>
      </c>
      <c r="Q33" s="82"/>
    </row>
    <row r="34" spans="1:17" ht="15" customHeight="1" x14ac:dyDescent="0.2">
      <c r="A34" s="244"/>
      <c r="B34" s="387" t="str">
        <f>IF('Your Chart of Accounts'!C43=0,"",'Your Chart of Accounts'!C43)</f>
        <v/>
      </c>
      <c r="C34" s="338"/>
      <c r="D34" s="338"/>
      <c r="E34" s="338"/>
      <c r="F34" s="338"/>
      <c r="G34" s="338"/>
      <c r="H34" s="338"/>
      <c r="I34" s="338"/>
      <c r="J34" s="338"/>
      <c r="K34" s="338"/>
      <c r="L34" s="10">
        <f t="shared" si="21"/>
        <v>0</v>
      </c>
      <c r="M34" s="338"/>
      <c r="N34" s="338"/>
      <c r="O34" s="104">
        <f t="shared" si="16"/>
        <v>0</v>
      </c>
      <c r="P34" s="211">
        <f t="shared" si="17"/>
        <v>0</v>
      </c>
      <c r="Q34" s="82"/>
    </row>
    <row r="35" spans="1:17" ht="15" customHeight="1" x14ac:dyDescent="0.2">
      <c r="A35" s="244"/>
      <c r="B35" s="88" t="str">
        <f>IF('Your Chart of Accounts'!C44=0,"",'Your Chart of Accounts'!C44)</f>
        <v/>
      </c>
      <c r="C35" s="338"/>
      <c r="D35" s="338"/>
      <c r="E35" s="338"/>
      <c r="F35" s="338"/>
      <c r="G35" s="338"/>
      <c r="H35" s="338"/>
      <c r="I35" s="338"/>
      <c r="J35" s="338"/>
      <c r="K35" s="338"/>
      <c r="L35" s="10">
        <f t="shared" ref="L35" si="22">SUM(C35:K35)</f>
        <v>0</v>
      </c>
      <c r="M35" s="338"/>
      <c r="N35" s="338"/>
      <c r="O35" s="104">
        <f t="shared" ref="O35" si="23">SUM(M35:N35)</f>
        <v>0</v>
      </c>
      <c r="P35" s="211">
        <f t="shared" ref="P35" si="24">+L35+O35</f>
        <v>0</v>
      </c>
      <c r="Q35" s="82"/>
    </row>
    <row r="36" spans="1:17" ht="15" customHeight="1" x14ac:dyDescent="0.2">
      <c r="A36" s="244"/>
      <c r="B36" s="387" t="str">
        <f>IF('Your Chart of Accounts'!C45=0,"",'Your Chart of Accounts'!C45)</f>
        <v/>
      </c>
      <c r="C36" s="338"/>
      <c r="D36" s="338"/>
      <c r="E36" s="338"/>
      <c r="F36" s="338"/>
      <c r="G36" s="338"/>
      <c r="H36" s="338"/>
      <c r="I36" s="338"/>
      <c r="J36" s="338"/>
      <c r="K36" s="338"/>
      <c r="L36" s="10">
        <f t="shared" ref="L36:L39" si="25">SUM(C36:K36)</f>
        <v>0</v>
      </c>
      <c r="M36" s="338"/>
      <c r="N36" s="338"/>
      <c r="O36" s="104">
        <f t="shared" si="16"/>
        <v>0</v>
      </c>
      <c r="P36" s="211">
        <f t="shared" si="17"/>
        <v>0</v>
      </c>
      <c r="Q36" s="82"/>
    </row>
    <row r="37" spans="1:17" ht="15" customHeight="1" x14ac:dyDescent="0.2">
      <c r="A37" s="244"/>
      <c r="B37" s="387" t="str">
        <f>IF('Your Chart of Accounts'!C46=0,"",'Your Chart of Accounts'!C46)</f>
        <v/>
      </c>
      <c r="C37" s="338"/>
      <c r="D37" s="338"/>
      <c r="E37" s="338"/>
      <c r="F37" s="338"/>
      <c r="G37" s="338"/>
      <c r="H37" s="338"/>
      <c r="I37" s="338"/>
      <c r="J37" s="338"/>
      <c r="K37" s="338"/>
      <c r="L37" s="10">
        <f t="shared" si="25"/>
        <v>0</v>
      </c>
      <c r="M37" s="338"/>
      <c r="N37" s="338"/>
      <c r="O37" s="104">
        <f t="shared" si="16"/>
        <v>0</v>
      </c>
      <c r="P37" s="211">
        <f t="shared" si="17"/>
        <v>0</v>
      </c>
      <c r="Q37" s="82"/>
    </row>
    <row r="38" spans="1:17" ht="15" customHeight="1" x14ac:dyDescent="0.2">
      <c r="A38" s="244"/>
      <c r="B38" s="387" t="str">
        <f>IF('Your Chart of Accounts'!C47=0,"",'Your Chart of Accounts'!C47)</f>
        <v/>
      </c>
      <c r="C38" s="338"/>
      <c r="D38" s="338"/>
      <c r="E38" s="338"/>
      <c r="F38" s="338"/>
      <c r="G38" s="338"/>
      <c r="H38" s="338"/>
      <c r="I38" s="338"/>
      <c r="J38" s="338"/>
      <c r="K38" s="338"/>
      <c r="L38" s="10">
        <f t="shared" si="25"/>
        <v>0</v>
      </c>
      <c r="M38" s="338"/>
      <c r="N38" s="338"/>
      <c r="O38" s="104">
        <f t="shared" si="16"/>
        <v>0</v>
      </c>
      <c r="P38" s="211">
        <f t="shared" si="17"/>
        <v>0</v>
      </c>
      <c r="Q38" s="82"/>
    </row>
    <row r="39" spans="1:17" ht="15" customHeight="1" x14ac:dyDescent="0.2">
      <c r="A39" s="244"/>
      <c r="B39" s="88" t="str">
        <f>IF('Your Chart of Accounts'!C48=0,"",'Your Chart of Accounts'!C48)</f>
        <v/>
      </c>
      <c r="C39" s="338"/>
      <c r="D39" s="338"/>
      <c r="E39" s="338"/>
      <c r="F39" s="338"/>
      <c r="G39" s="338"/>
      <c r="H39" s="338"/>
      <c r="I39" s="338"/>
      <c r="J39" s="338"/>
      <c r="K39" s="338"/>
      <c r="L39" s="10">
        <f t="shared" si="25"/>
        <v>0</v>
      </c>
      <c r="M39" s="338"/>
      <c r="N39" s="338"/>
      <c r="O39" s="104">
        <f t="shared" ref="O39" si="26">SUM(M39:N39)</f>
        <v>0</v>
      </c>
      <c r="P39" s="211">
        <f t="shared" ref="P39" si="27">+L39+O39</f>
        <v>0</v>
      </c>
      <c r="Q39" s="82"/>
    </row>
    <row r="40" spans="1:17" ht="15" customHeight="1" x14ac:dyDescent="0.2">
      <c r="A40" s="244"/>
      <c r="B40" s="387" t="str">
        <f>IF('Your Chart of Accounts'!C49=0,"",'Your Chart of Accounts'!C49)</f>
        <v/>
      </c>
      <c r="C40" s="338"/>
      <c r="D40" s="338"/>
      <c r="E40" s="338"/>
      <c r="F40" s="338"/>
      <c r="G40" s="338"/>
      <c r="H40" s="338"/>
      <c r="I40" s="338"/>
      <c r="J40" s="338"/>
      <c r="K40" s="338"/>
      <c r="L40" s="10">
        <f t="shared" ref="L40:L43" si="28">SUM(C40:K40)</f>
        <v>0</v>
      </c>
      <c r="M40" s="338"/>
      <c r="N40" s="338"/>
      <c r="O40" s="104">
        <f t="shared" si="16"/>
        <v>0</v>
      </c>
      <c r="P40" s="211">
        <f t="shared" si="17"/>
        <v>0</v>
      </c>
      <c r="Q40" s="82"/>
    </row>
    <row r="41" spans="1:17" ht="15" customHeight="1" x14ac:dyDescent="0.2">
      <c r="A41" s="244"/>
      <c r="B41" s="387" t="str">
        <f>IF('Your Chart of Accounts'!C50=0,"",'Your Chart of Accounts'!C50)</f>
        <v/>
      </c>
      <c r="C41" s="338"/>
      <c r="D41" s="338"/>
      <c r="E41" s="338"/>
      <c r="F41" s="338"/>
      <c r="G41" s="338"/>
      <c r="H41" s="338"/>
      <c r="I41" s="338"/>
      <c r="J41" s="338"/>
      <c r="K41" s="338"/>
      <c r="L41" s="10">
        <f t="shared" si="28"/>
        <v>0</v>
      </c>
      <c r="M41" s="338"/>
      <c r="N41" s="338"/>
      <c r="O41" s="104">
        <f t="shared" si="16"/>
        <v>0</v>
      </c>
      <c r="P41" s="211">
        <f t="shared" si="17"/>
        <v>0</v>
      </c>
      <c r="Q41" s="82"/>
    </row>
    <row r="42" spans="1:17" ht="15" customHeight="1" x14ac:dyDescent="0.2">
      <c r="A42" s="244"/>
      <c r="B42" s="387" t="str">
        <f>IF('Your Chart of Accounts'!C51=0,"",'Your Chart of Accounts'!C51)</f>
        <v/>
      </c>
      <c r="C42" s="338"/>
      <c r="D42" s="338"/>
      <c r="E42" s="338"/>
      <c r="F42" s="338"/>
      <c r="G42" s="338"/>
      <c r="H42" s="338"/>
      <c r="I42" s="338"/>
      <c r="J42" s="338"/>
      <c r="K42" s="338"/>
      <c r="L42" s="10">
        <f t="shared" si="28"/>
        <v>0</v>
      </c>
      <c r="M42" s="338"/>
      <c r="N42" s="338"/>
      <c r="O42" s="104">
        <f t="shared" si="16"/>
        <v>0</v>
      </c>
      <c r="P42" s="211">
        <f t="shared" si="17"/>
        <v>0</v>
      </c>
      <c r="Q42" s="82"/>
    </row>
    <row r="43" spans="1:17" ht="15" customHeight="1" x14ac:dyDescent="0.2">
      <c r="A43" s="244"/>
      <c r="B43" s="88" t="str">
        <f>IF('Your Chart of Accounts'!C52=0,"",'Your Chart of Accounts'!C52)</f>
        <v/>
      </c>
      <c r="C43" s="338"/>
      <c r="D43" s="338"/>
      <c r="E43" s="338"/>
      <c r="F43" s="338"/>
      <c r="G43" s="338"/>
      <c r="H43" s="338"/>
      <c r="I43" s="338"/>
      <c r="J43" s="338"/>
      <c r="K43" s="338"/>
      <c r="L43" s="10">
        <f t="shared" si="28"/>
        <v>0</v>
      </c>
      <c r="M43" s="338"/>
      <c r="N43" s="338"/>
      <c r="O43" s="104">
        <f t="shared" ref="O43" si="29">SUM(M43:N43)</f>
        <v>0</v>
      </c>
      <c r="P43" s="211">
        <f t="shared" ref="P43" si="30">+L43+O43</f>
        <v>0</v>
      </c>
      <c r="Q43" s="82"/>
    </row>
    <row r="44" spans="1:17" ht="15" customHeight="1" x14ac:dyDescent="0.2">
      <c r="A44" s="244"/>
      <c r="B44" s="387" t="str">
        <f>IF('Your Chart of Accounts'!C53=0,"",'Your Chart of Accounts'!C53)</f>
        <v/>
      </c>
      <c r="C44" s="338"/>
      <c r="D44" s="338"/>
      <c r="E44" s="338"/>
      <c r="F44" s="338"/>
      <c r="G44" s="338"/>
      <c r="H44" s="338"/>
      <c r="I44" s="338"/>
      <c r="J44" s="338"/>
      <c r="K44" s="338"/>
      <c r="L44" s="10">
        <f t="shared" ref="L44:L51" si="31">SUM(C44:K44)</f>
        <v>0</v>
      </c>
      <c r="M44" s="338"/>
      <c r="N44" s="338"/>
      <c r="O44" s="104">
        <f t="shared" si="16"/>
        <v>0</v>
      </c>
      <c r="P44" s="211">
        <f t="shared" si="17"/>
        <v>0</v>
      </c>
      <c r="Q44" s="82"/>
    </row>
    <row r="45" spans="1:17" ht="15" customHeight="1" x14ac:dyDescent="0.2">
      <c r="A45" s="244"/>
      <c r="B45" s="387" t="str">
        <f>IF('Your Chart of Accounts'!C54=0,"",'Your Chart of Accounts'!C54)</f>
        <v/>
      </c>
      <c r="C45" s="338"/>
      <c r="D45" s="338"/>
      <c r="E45" s="338"/>
      <c r="F45" s="338"/>
      <c r="G45" s="338"/>
      <c r="H45" s="338"/>
      <c r="I45" s="338"/>
      <c r="J45" s="338"/>
      <c r="K45" s="338"/>
      <c r="L45" s="10">
        <f t="shared" si="31"/>
        <v>0</v>
      </c>
      <c r="M45" s="338"/>
      <c r="N45" s="338"/>
      <c r="O45" s="104">
        <f t="shared" si="16"/>
        <v>0</v>
      </c>
      <c r="P45" s="211">
        <f t="shared" si="17"/>
        <v>0</v>
      </c>
      <c r="Q45" s="82"/>
    </row>
    <row r="46" spans="1:17" ht="15" customHeight="1" x14ac:dyDescent="0.2">
      <c r="A46" s="244"/>
      <c r="B46" s="387" t="str">
        <f>IF('Your Chart of Accounts'!C55=0,"",'Your Chart of Accounts'!C55)</f>
        <v/>
      </c>
      <c r="C46" s="338"/>
      <c r="D46" s="338"/>
      <c r="E46" s="338"/>
      <c r="F46" s="338"/>
      <c r="G46" s="338"/>
      <c r="H46" s="338"/>
      <c r="I46" s="338"/>
      <c r="J46" s="338"/>
      <c r="K46" s="338"/>
      <c r="L46" s="10">
        <f t="shared" si="31"/>
        <v>0</v>
      </c>
      <c r="M46" s="338"/>
      <c r="N46" s="338"/>
      <c r="O46" s="104">
        <f t="shared" si="16"/>
        <v>0</v>
      </c>
      <c r="P46" s="211">
        <f t="shared" si="17"/>
        <v>0</v>
      </c>
      <c r="Q46" s="82"/>
    </row>
    <row r="47" spans="1:17" ht="15" customHeight="1" x14ac:dyDescent="0.2">
      <c r="A47" s="244"/>
      <c r="B47" s="387" t="str">
        <f>IF('Your Chart of Accounts'!C56=0,"",'Your Chart of Accounts'!C56)</f>
        <v/>
      </c>
      <c r="C47" s="338"/>
      <c r="D47" s="338"/>
      <c r="E47" s="338"/>
      <c r="F47" s="338"/>
      <c r="G47" s="338"/>
      <c r="H47" s="338"/>
      <c r="I47" s="338"/>
      <c r="J47" s="338"/>
      <c r="K47" s="338"/>
      <c r="L47" s="10">
        <f t="shared" si="31"/>
        <v>0</v>
      </c>
      <c r="M47" s="338"/>
      <c r="N47" s="338"/>
      <c r="O47" s="104">
        <f t="shared" si="16"/>
        <v>0</v>
      </c>
      <c r="P47" s="211">
        <f t="shared" si="17"/>
        <v>0</v>
      </c>
      <c r="Q47" s="82"/>
    </row>
    <row r="48" spans="1:17" ht="15" customHeight="1" x14ac:dyDescent="0.2">
      <c r="A48" s="244"/>
      <c r="B48" s="387" t="str">
        <f>IF('Your Chart of Accounts'!C57=0,"",'Your Chart of Accounts'!C57)</f>
        <v/>
      </c>
      <c r="C48" s="338"/>
      <c r="D48" s="338"/>
      <c r="E48" s="338"/>
      <c r="F48" s="338"/>
      <c r="G48" s="338"/>
      <c r="H48" s="338"/>
      <c r="I48" s="338"/>
      <c r="J48" s="338"/>
      <c r="K48" s="338"/>
      <c r="L48" s="10">
        <f t="shared" si="31"/>
        <v>0</v>
      </c>
      <c r="M48" s="338"/>
      <c r="N48" s="338"/>
      <c r="O48" s="104">
        <f t="shared" si="16"/>
        <v>0</v>
      </c>
      <c r="P48" s="211">
        <f t="shared" si="17"/>
        <v>0</v>
      </c>
      <c r="Q48" s="82"/>
    </row>
    <row r="49" spans="1:17" ht="15" customHeight="1" x14ac:dyDescent="0.2">
      <c r="A49" s="244"/>
      <c r="B49" s="387" t="str">
        <f>IF('Your Chart of Accounts'!C58=0,"",'Your Chart of Accounts'!C58)</f>
        <v/>
      </c>
      <c r="C49" s="338"/>
      <c r="D49" s="338"/>
      <c r="E49" s="338"/>
      <c r="F49" s="338"/>
      <c r="G49" s="338"/>
      <c r="H49" s="338"/>
      <c r="I49" s="338"/>
      <c r="J49" s="338"/>
      <c r="K49" s="338"/>
      <c r="L49" s="10">
        <f t="shared" si="31"/>
        <v>0</v>
      </c>
      <c r="M49" s="338"/>
      <c r="N49" s="338"/>
      <c r="O49" s="104">
        <f t="shared" si="16"/>
        <v>0</v>
      </c>
      <c r="P49" s="211">
        <f t="shared" si="17"/>
        <v>0</v>
      </c>
      <c r="Q49" s="82"/>
    </row>
    <row r="50" spans="1:17" ht="15" customHeight="1" x14ac:dyDescent="0.2">
      <c r="A50" s="244"/>
      <c r="B50" s="387" t="str">
        <f>IF('Your Chart of Accounts'!C59=0,"",'Your Chart of Accounts'!C59)</f>
        <v/>
      </c>
      <c r="C50" s="338"/>
      <c r="D50" s="338"/>
      <c r="E50" s="338"/>
      <c r="F50" s="338"/>
      <c r="G50" s="338"/>
      <c r="H50" s="338"/>
      <c r="I50" s="338"/>
      <c r="J50" s="338"/>
      <c r="K50" s="338"/>
      <c r="L50" s="10">
        <f t="shared" si="31"/>
        <v>0</v>
      </c>
      <c r="M50" s="338"/>
      <c r="N50" s="338"/>
      <c r="O50" s="104">
        <f t="shared" si="16"/>
        <v>0</v>
      </c>
      <c r="P50" s="211">
        <f t="shared" si="17"/>
        <v>0</v>
      </c>
      <c r="Q50" s="82"/>
    </row>
    <row r="51" spans="1:17" ht="15" customHeight="1" x14ac:dyDescent="0.2">
      <c r="A51" s="244"/>
      <c r="B51" s="387" t="str">
        <f>IF('Your Chart of Accounts'!C60=0,"",'Your Chart of Accounts'!C60)</f>
        <v/>
      </c>
      <c r="C51" s="338"/>
      <c r="D51" s="338"/>
      <c r="E51" s="338"/>
      <c r="F51" s="338"/>
      <c r="G51" s="338"/>
      <c r="H51" s="338"/>
      <c r="I51" s="338"/>
      <c r="J51" s="338"/>
      <c r="K51" s="338"/>
      <c r="L51" s="10">
        <f t="shared" si="31"/>
        <v>0</v>
      </c>
      <c r="M51" s="338"/>
      <c r="N51" s="338"/>
      <c r="O51" s="104">
        <f t="shared" si="16"/>
        <v>0</v>
      </c>
      <c r="P51" s="211">
        <f t="shared" si="17"/>
        <v>0</v>
      </c>
      <c r="Q51" s="82"/>
    </row>
    <row r="52" spans="1:17" ht="15" customHeight="1" x14ac:dyDescent="0.2">
      <c r="A52" s="244"/>
      <c r="B52" s="117" t="str">
        <f>'Your Chart of Accounts'!C61</f>
        <v>TOTAL EXPENSES before Allocations</v>
      </c>
      <c r="C52" s="135">
        <f>SUM(C25:C51)</f>
        <v>0</v>
      </c>
      <c r="D52" s="135">
        <f t="shared" ref="D52:K52" si="32">SUM(D25:D51)</f>
        <v>0</v>
      </c>
      <c r="E52" s="135">
        <f t="shared" si="32"/>
        <v>0</v>
      </c>
      <c r="F52" s="135">
        <f t="shared" si="32"/>
        <v>0</v>
      </c>
      <c r="G52" s="135">
        <f t="shared" si="32"/>
        <v>0</v>
      </c>
      <c r="H52" s="135">
        <f t="shared" si="32"/>
        <v>0</v>
      </c>
      <c r="I52" s="135">
        <f t="shared" si="32"/>
        <v>0</v>
      </c>
      <c r="J52" s="135">
        <f t="shared" si="32"/>
        <v>0</v>
      </c>
      <c r="K52" s="135">
        <f t="shared" si="32"/>
        <v>0</v>
      </c>
      <c r="L52" s="13">
        <f>SUM(L24:L51)</f>
        <v>0</v>
      </c>
      <c r="M52" s="135">
        <f t="shared" ref="M52:N52" si="33">SUM(M25:M51)</f>
        <v>0</v>
      </c>
      <c r="N52" s="135">
        <f t="shared" si="33"/>
        <v>0</v>
      </c>
      <c r="O52" s="107">
        <f>SUM(O25:O51)</f>
        <v>0</v>
      </c>
      <c r="P52" s="214">
        <f>SUM(P25:P51)</f>
        <v>0</v>
      </c>
      <c r="Q52" s="82"/>
    </row>
    <row r="53" spans="1:17" ht="15" customHeight="1" x14ac:dyDescent="0.2">
      <c r="A53" s="244"/>
      <c r="B53" s="265" t="str">
        <f>'Your Chart of Accounts'!C62</f>
        <v>Indirect Allocation</v>
      </c>
      <c r="C53" s="134"/>
      <c r="D53" s="134"/>
      <c r="E53" s="134"/>
      <c r="F53" s="134"/>
      <c r="G53" s="134"/>
      <c r="H53" s="134"/>
      <c r="I53" s="134"/>
      <c r="J53" s="134"/>
      <c r="K53" s="134"/>
      <c r="L53" s="10"/>
      <c r="M53" s="134"/>
      <c r="N53" s="134"/>
      <c r="O53" s="104"/>
      <c r="P53" s="211"/>
      <c r="Q53" s="82"/>
    </row>
    <row r="54" spans="1:17" ht="15" customHeight="1" x14ac:dyDescent="0.2">
      <c r="A54" s="244"/>
      <c r="B54" s="264" t="str">
        <f>'Your Chart of Accounts'!C63</f>
        <v>TOTAL EXPENSES with Indirect Allocation</v>
      </c>
      <c r="C54" s="134"/>
      <c r="D54" s="134"/>
      <c r="E54" s="134"/>
      <c r="F54" s="134"/>
      <c r="G54" s="134"/>
      <c r="H54" s="134"/>
      <c r="I54" s="134"/>
      <c r="J54" s="134"/>
      <c r="K54" s="134"/>
      <c r="L54" s="12"/>
      <c r="M54" s="134"/>
      <c r="N54" s="134"/>
      <c r="O54" s="106"/>
      <c r="P54" s="213"/>
      <c r="Q54" s="82"/>
    </row>
    <row r="55" spans="1:17" ht="15" customHeight="1" x14ac:dyDescent="0.2">
      <c r="A55" s="244"/>
      <c r="B55" s="263" t="str">
        <f>'Your Chart of Accounts'!C64</f>
        <v>Fundraising Allocation</v>
      </c>
      <c r="C55" s="134"/>
      <c r="D55" s="134"/>
      <c r="E55" s="134"/>
      <c r="F55" s="134"/>
      <c r="G55" s="134"/>
      <c r="H55" s="134"/>
      <c r="I55" s="134"/>
      <c r="J55" s="134"/>
      <c r="K55" s="134"/>
      <c r="L55" s="12"/>
      <c r="M55" s="134"/>
      <c r="N55" s="134"/>
      <c r="O55" s="106"/>
      <c r="P55" s="213"/>
      <c r="Q55" s="82"/>
    </row>
    <row r="56" spans="1:17" ht="15" customHeight="1" x14ac:dyDescent="0.2">
      <c r="A56" s="244"/>
      <c r="B56" s="264" t="str">
        <f>'Your Chart of Accounts'!C65</f>
        <v>TOTAL EXPENSES with All Allocations</v>
      </c>
      <c r="C56" s="134"/>
      <c r="D56" s="134"/>
      <c r="E56" s="134"/>
      <c r="F56" s="134"/>
      <c r="G56" s="134"/>
      <c r="H56" s="134"/>
      <c r="I56" s="134"/>
      <c r="J56" s="134"/>
      <c r="K56" s="134"/>
      <c r="L56" s="12"/>
      <c r="M56" s="134"/>
      <c r="N56" s="134"/>
      <c r="O56" s="106"/>
      <c r="P56" s="213"/>
      <c r="Q56" s="82"/>
    </row>
    <row r="57" spans="1:17" ht="15" customHeight="1" thickBot="1" x14ac:dyDescent="0.25">
      <c r="A57" s="244"/>
      <c r="B57" s="266" t="str">
        <f>'Your Chart of Accounts'!C66</f>
        <v>Change in Net Assets</v>
      </c>
      <c r="C57" s="267"/>
      <c r="D57" s="267"/>
      <c r="E57" s="267"/>
      <c r="F57" s="267"/>
      <c r="G57" s="267"/>
      <c r="H57" s="267"/>
      <c r="I57" s="267"/>
      <c r="J57" s="267"/>
      <c r="K57" s="267"/>
      <c r="L57" s="268"/>
      <c r="M57" s="267"/>
      <c r="N57" s="267"/>
      <c r="O57" s="269"/>
      <c r="P57" s="270"/>
      <c r="Q57" s="82"/>
    </row>
    <row r="58" spans="1:17" ht="15" customHeight="1" thickTop="1" x14ac:dyDescent="0.2">
      <c r="B58" s="14"/>
      <c r="C58" s="3"/>
      <c r="D58" s="3"/>
      <c r="E58" s="3"/>
      <c r="F58" s="3"/>
      <c r="G58" s="3"/>
      <c r="H58" s="3"/>
      <c r="I58" s="3"/>
      <c r="J58" s="3"/>
      <c r="K58" s="3"/>
      <c r="L58" s="3"/>
      <c r="M58" s="3"/>
      <c r="N58" s="3"/>
      <c r="O58" s="3"/>
    </row>
  </sheetData>
  <mergeCells count="4">
    <mergeCell ref="C2:L2"/>
    <mergeCell ref="M2:O2"/>
    <mergeCell ref="A6:A12"/>
    <mergeCell ref="A1:B1"/>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05" id="{73AFCDAE-A998-4EDC-A0F4-6F3803588FEA}">
            <xm:f>'Your Chart of Accounts'!$C18=0</xm:f>
            <x14:dxf>
              <fill>
                <patternFill>
                  <bgColor theme="0" tint="-0.14996795556505021"/>
                </patternFill>
              </fill>
            </x14:dxf>
          </x14:cfRule>
          <xm:sqref>D36:K38 D40:K42 D44:K51 C17:K21 M17:N21 C9:K15 M9:N15 D32:K34 D31:D44 K31:K44 E31:J51 C31:C51 M31:N51</xm:sqref>
        </x14:conditionalFormatting>
        <x14:conditionalFormatting xmlns:xm="http://schemas.microsoft.com/office/excel/2006/main">
          <x14:cfRule type="expression" priority="86" id="{90D6966F-4A34-4488-8614-A610DD7E5F19}">
            <xm:f>'Your Programs'!$B$24=0</xm:f>
            <x14:dxf>
              <fill>
                <patternFill>
                  <bgColor theme="0" tint="-0.14996795556505021"/>
                </patternFill>
              </fill>
            </x14:dxf>
          </x14:cfRule>
          <xm:sqref>C9</xm:sqref>
        </x14:conditionalFormatting>
        <x14:conditionalFormatting xmlns:xm="http://schemas.microsoft.com/office/excel/2006/main">
          <x14:cfRule type="expression" priority="85" id="{2F076FDB-C30D-421E-9636-7B4A6550EEEA}">
            <xm:f>'Your Programs'!$B$27=0</xm:f>
            <x14:dxf>
              <fill>
                <patternFill>
                  <bgColor theme="0" tint="-0.14996795556505021"/>
                </patternFill>
              </fill>
            </x14:dxf>
          </x14:cfRule>
          <xm:sqref>F9 F17:F22</xm:sqref>
        </x14:conditionalFormatting>
        <x14:conditionalFormatting xmlns:xm="http://schemas.microsoft.com/office/excel/2006/main">
          <x14:cfRule type="expression" priority="83" id="{80AF3750-36A1-472D-9FD2-8F31BCCE951C}">
            <xm:f>'Your Programs'!$B$27=0</xm:f>
            <x14:dxf>
              <fill>
                <patternFill>
                  <bgColor theme="0" tint="-0.14996795556505021"/>
                </patternFill>
              </fill>
            </x14:dxf>
          </x14:cfRule>
          <xm:sqref>F10:F15</xm:sqref>
        </x14:conditionalFormatting>
        <x14:conditionalFormatting xmlns:xm="http://schemas.microsoft.com/office/excel/2006/main">
          <x14:cfRule type="expression" priority="82" id="{B296E9CB-D0C0-46C6-B594-D49AA3ED9E69}">
            <xm:f>'Your Programs'!$B$27=0</xm:f>
            <x14:dxf>
              <fill>
                <patternFill>
                  <bgColor theme="0" tint="-0.14996795556505021"/>
                </patternFill>
              </fill>
            </x14:dxf>
          </x14:cfRule>
          <xm:sqref>F31:F51</xm:sqref>
        </x14:conditionalFormatting>
        <x14:conditionalFormatting xmlns:xm="http://schemas.microsoft.com/office/excel/2006/main">
          <x14:cfRule type="expression" priority="81" id="{7A70A26B-644C-438E-99D7-0DFF08A0AD35}">
            <xm:f>'Your Programs'!$B$27=0</xm:f>
            <x14:dxf>
              <fill>
                <patternFill>
                  <bgColor theme="0" tint="-0.14996795556505021"/>
                </patternFill>
              </fill>
            </x14:dxf>
          </x14:cfRule>
          <xm:sqref>F36:F38</xm:sqref>
        </x14:conditionalFormatting>
        <x14:conditionalFormatting xmlns:xm="http://schemas.microsoft.com/office/excel/2006/main">
          <x14:cfRule type="expression" priority="80" id="{8BFAFCD8-2985-4BF0-B94B-5A23BB0C204F}">
            <xm:f>'Your Programs'!$B$27=0</xm:f>
            <x14:dxf>
              <fill>
                <patternFill>
                  <bgColor theme="0" tint="-0.14996795556505021"/>
                </patternFill>
              </fill>
            </x14:dxf>
          </x14:cfRule>
          <xm:sqref>F40:F42</xm:sqref>
        </x14:conditionalFormatting>
        <x14:conditionalFormatting xmlns:xm="http://schemas.microsoft.com/office/excel/2006/main">
          <x14:cfRule type="expression" priority="79" id="{14077266-9CAA-4375-93FA-8DED30CBDB7C}">
            <xm:f>'Your Programs'!$B$27=0</xm:f>
            <x14:dxf>
              <fill>
                <patternFill>
                  <bgColor theme="0" tint="-0.14996795556505021"/>
                </patternFill>
              </fill>
            </x14:dxf>
          </x14:cfRule>
          <xm:sqref>F44:F51</xm:sqref>
        </x14:conditionalFormatting>
        <x14:conditionalFormatting xmlns:xm="http://schemas.microsoft.com/office/excel/2006/main">
          <x14:cfRule type="expression" priority="78" id="{31D58E48-B660-453A-BF15-6E71427F764D}">
            <xm:f>'Your Programs'!$B$28=0</xm:f>
            <x14:dxf>
              <fill>
                <patternFill>
                  <bgColor theme="0" tint="-0.14996795556505021"/>
                </patternFill>
              </fill>
            </x14:dxf>
          </x14:cfRule>
          <xm:sqref>G9</xm:sqref>
        </x14:conditionalFormatting>
        <x14:conditionalFormatting xmlns:xm="http://schemas.microsoft.com/office/excel/2006/main">
          <x14:cfRule type="expression" priority="77" id="{6668BBB5-7EFA-4443-AA97-41FC0BA3140A}">
            <xm:f>'Your Programs'!$B$28=0</xm:f>
            <x14:dxf>
              <fill>
                <patternFill>
                  <bgColor theme="0" tint="-0.14996795556505021"/>
                </patternFill>
              </fill>
            </x14:dxf>
          </x14:cfRule>
          <xm:sqref>G10:G13</xm:sqref>
        </x14:conditionalFormatting>
        <x14:conditionalFormatting xmlns:xm="http://schemas.microsoft.com/office/excel/2006/main">
          <x14:cfRule type="expression" priority="76" id="{9D7C00C3-0036-4E17-B6DB-9BDB04D4E58B}">
            <xm:f>'Your Programs'!$B$28=0</xm:f>
            <x14:dxf>
              <fill>
                <patternFill>
                  <bgColor theme="0" tint="-0.14996795556505021"/>
                </patternFill>
              </fill>
            </x14:dxf>
          </x14:cfRule>
          <xm:sqref>G17:G22</xm:sqref>
        </x14:conditionalFormatting>
        <x14:conditionalFormatting xmlns:xm="http://schemas.microsoft.com/office/excel/2006/main">
          <x14:cfRule type="expression" priority="75" id="{0970067E-9CA2-45B9-B689-36E33690801D}">
            <xm:f>'Your Programs'!$B$28=0</xm:f>
            <x14:dxf>
              <fill>
                <patternFill>
                  <bgColor theme="0" tint="-0.14996795556505021"/>
                </patternFill>
              </fill>
            </x14:dxf>
          </x14:cfRule>
          <xm:sqref>G31:G51</xm:sqref>
        </x14:conditionalFormatting>
        <x14:conditionalFormatting xmlns:xm="http://schemas.microsoft.com/office/excel/2006/main">
          <x14:cfRule type="expression" priority="74" id="{9813BBC2-B282-4275-9576-B4BFE0F537D0}">
            <xm:f>'Your Programs'!$B$28=0</xm:f>
            <x14:dxf>
              <fill>
                <patternFill>
                  <bgColor theme="0" tint="-0.14996795556505021"/>
                </patternFill>
              </fill>
            </x14:dxf>
          </x14:cfRule>
          <xm:sqref>G36:G38</xm:sqref>
        </x14:conditionalFormatting>
        <x14:conditionalFormatting xmlns:xm="http://schemas.microsoft.com/office/excel/2006/main">
          <x14:cfRule type="expression" priority="73" id="{575D52E2-B557-4D4C-8547-C37859514DF0}">
            <xm:f>'Your Programs'!$B$28=0</xm:f>
            <x14:dxf>
              <fill>
                <patternFill>
                  <bgColor theme="0" tint="-0.14996795556505021"/>
                </patternFill>
              </fill>
            </x14:dxf>
          </x14:cfRule>
          <xm:sqref>G40:G42</xm:sqref>
        </x14:conditionalFormatting>
        <x14:conditionalFormatting xmlns:xm="http://schemas.microsoft.com/office/excel/2006/main">
          <x14:cfRule type="expression" priority="72" id="{88833CAC-65A3-4BEF-AF40-8617B265D53A}">
            <xm:f>'Your Programs'!$B$28=0</xm:f>
            <x14:dxf>
              <fill>
                <patternFill>
                  <bgColor theme="0" tint="-0.14996795556505021"/>
                </patternFill>
              </fill>
            </x14:dxf>
          </x14:cfRule>
          <xm:sqref>G44:G51</xm:sqref>
        </x14:conditionalFormatting>
        <x14:conditionalFormatting xmlns:xm="http://schemas.microsoft.com/office/excel/2006/main">
          <x14:cfRule type="expression" priority="71" id="{3F04AD99-E86C-4CAC-8674-112119FA2A7F}">
            <xm:f>'Your Programs'!$B$28=0</xm:f>
            <x14:dxf>
              <fill>
                <patternFill>
                  <bgColor theme="0" tint="-0.14996795556505021"/>
                </patternFill>
              </fill>
            </x14:dxf>
          </x14:cfRule>
          <xm:sqref>G14:G15</xm:sqref>
        </x14:conditionalFormatting>
        <x14:conditionalFormatting xmlns:xm="http://schemas.microsoft.com/office/excel/2006/main">
          <x14:cfRule type="expression" priority="70" id="{3F25E6EE-EF51-45E8-957A-6F5C8D1941A2}">
            <xm:f>'Your Programs'!$B$29=0</xm:f>
            <x14:dxf>
              <fill>
                <patternFill>
                  <bgColor theme="0" tint="-0.14996795556505021"/>
                </patternFill>
              </fill>
            </x14:dxf>
          </x14:cfRule>
          <xm:sqref>H9</xm:sqref>
        </x14:conditionalFormatting>
        <x14:conditionalFormatting xmlns:xm="http://schemas.microsoft.com/office/excel/2006/main">
          <x14:cfRule type="expression" priority="69" id="{7AB1B879-7F7C-47FA-A5CA-4F70ADB59892}">
            <xm:f>'Your Programs'!$B$29=0</xm:f>
            <x14:dxf>
              <fill>
                <patternFill>
                  <bgColor theme="0" tint="-0.14996795556505021"/>
                </patternFill>
              </fill>
            </x14:dxf>
          </x14:cfRule>
          <xm:sqref>H10:H15</xm:sqref>
        </x14:conditionalFormatting>
        <x14:conditionalFormatting xmlns:xm="http://schemas.microsoft.com/office/excel/2006/main">
          <x14:cfRule type="expression" priority="68" id="{B800C4F6-617C-4C1F-B168-98EE4BA70E15}">
            <xm:f>'Your Programs'!$B$29=0</xm:f>
            <x14:dxf>
              <fill>
                <patternFill>
                  <bgColor theme="0" tint="-0.14996795556505021"/>
                </patternFill>
              </fill>
            </x14:dxf>
          </x14:cfRule>
          <xm:sqref>H17:H22</xm:sqref>
        </x14:conditionalFormatting>
        <x14:conditionalFormatting xmlns:xm="http://schemas.microsoft.com/office/excel/2006/main">
          <x14:cfRule type="expression" priority="67" id="{B95375A1-2205-4B83-AFA0-EB2C3B8936E0}">
            <xm:f>'Your Programs'!$B$29=0</xm:f>
            <x14:dxf>
              <fill>
                <patternFill>
                  <bgColor theme="0" tint="-0.14996795556505021"/>
                </patternFill>
              </fill>
            </x14:dxf>
          </x14:cfRule>
          <xm:sqref>H31:H51</xm:sqref>
        </x14:conditionalFormatting>
        <x14:conditionalFormatting xmlns:xm="http://schemas.microsoft.com/office/excel/2006/main">
          <x14:cfRule type="expression" priority="66" id="{8EF5A8EF-1816-4841-80D6-5F196C8BE97E}">
            <xm:f>'Your Programs'!$B$29=0</xm:f>
            <x14:dxf>
              <fill>
                <patternFill>
                  <bgColor theme="0" tint="-0.14996795556505021"/>
                </patternFill>
              </fill>
            </x14:dxf>
          </x14:cfRule>
          <xm:sqref>H36:H38</xm:sqref>
        </x14:conditionalFormatting>
        <x14:conditionalFormatting xmlns:xm="http://schemas.microsoft.com/office/excel/2006/main">
          <x14:cfRule type="expression" priority="65" id="{E88E4203-FB1B-41BD-82AF-6CDD7CC18B0D}">
            <xm:f>'Your Programs'!$B$29=0</xm:f>
            <x14:dxf>
              <fill>
                <patternFill>
                  <bgColor theme="0" tint="-0.14996795556505021"/>
                </patternFill>
              </fill>
            </x14:dxf>
          </x14:cfRule>
          <xm:sqref>H40:H42</xm:sqref>
        </x14:conditionalFormatting>
        <x14:conditionalFormatting xmlns:xm="http://schemas.microsoft.com/office/excel/2006/main">
          <x14:cfRule type="expression" priority="64" id="{E0183F0B-E80D-4D46-A4C7-AB43164E3098}">
            <xm:f>'Your Programs'!$B$29=0</xm:f>
            <x14:dxf>
              <fill>
                <patternFill>
                  <bgColor theme="0" tint="-0.14996795556505021"/>
                </patternFill>
              </fill>
            </x14:dxf>
          </x14:cfRule>
          <xm:sqref>H44:H51</xm:sqref>
        </x14:conditionalFormatting>
        <x14:conditionalFormatting xmlns:xm="http://schemas.microsoft.com/office/excel/2006/main">
          <x14:cfRule type="expression" priority="63" id="{2C7BDC08-B5E7-44EC-B07A-8501A40E10D9}">
            <xm:f>'Your Programs'!$B$30=0</xm:f>
            <x14:dxf>
              <fill>
                <patternFill>
                  <bgColor theme="0" tint="-0.14996795556505021"/>
                </patternFill>
              </fill>
            </x14:dxf>
          </x14:cfRule>
          <xm:sqref>I9</xm:sqref>
        </x14:conditionalFormatting>
        <x14:conditionalFormatting xmlns:xm="http://schemas.microsoft.com/office/excel/2006/main">
          <x14:cfRule type="expression" priority="62" id="{C06B1A99-53AE-49DB-9736-AC59E7AA9A5A}">
            <xm:f>'Your Programs'!$B$30=0</xm:f>
            <x14:dxf>
              <fill>
                <patternFill>
                  <bgColor theme="0" tint="-0.14996795556505021"/>
                </patternFill>
              </fill>
            </x14:dxf>
          </x14:cfRule>
          <xm:sqref>I10:I15</xm:sqref>
        </x14:conditionalFormatting>
        <x14:conditionalFormatting xmlns:xm="http://schemas.microsoft.com/office/excel/2006/main">
          <x14:cfRule type="expression" priority="61" id="{124F31CE-5449-4726-85F7-7DAA02F98300}">
            <xm:f>'Your Programs'!$B$30=0</xm:f>
            <x14:dxf>
              <fill>
                <patternFill>
                  <bgColor theme="0" tint="-0.14996795556505021"/>
                </patternFill>
              </fill>
            </x14:dxf>
          </x14:cfRule>
          <xm:sqref>I17:I22</xm:sqref>
        </x14:conditionalFormatting>
        <x14:conditionalFormatting xmlns:xm="http://schemas.microsoft.com/office/excel/2006/main">
          <x14:cfRule type="expression" priority="60" id="{E20BD17F-3FE2-4CE9-B2C9-BE0660BAE0A1}">
            <xm:f>'Your Programs'!$B$30=0</xm:f>
            <x14:dxf>
              <fill>
                <patternFill>
                  <bgColor theme="0" tint="-0.14996795556505021"/>
                </patternFill>
              </fill>
            </x14:dxf>
          </x14:cfRule>
          <xm:sqref>I31:I51</xm:sqref>
        </x14:conditionalFormatting>
        <x14:conditionalFormatting xmlns:xm="http://schemas.microsoft.com/office/excel/2006/main">
          <x14:cfRule type="expression" priority="59" id="{672781BB-FE2A-4CBD-96AC-631E514C746E}">
            <xm:f>'Your Programs'!$B$30=0</xm:f>
            <x14:dxf>
              <fill>
                <patternFill>
                  <bgColor theme="0" tint="-0.14996795556505021"/>
                </patternFill>
              </fill>
            </x14:dxf>
          </x14:cfRule>
          <xm:sqref>I36:I38</xm:sqref>
        </x14:conditionalFormatting>
        <x14:conditionalFormatting xmlns:xm="http://schemas.microsoft.com/office/excel/2006/main">
          <x14:cfRule type="expression" priority="58" id="{081FDD09-82C5-4CDD-9B3A-043A04F0034F}">
            <xm:f>'Your Programs'!$B$30=0</xm:f>
            <x14:dxf>
              <fill>
                <patternFill>
                  <bgColor theme="0" tint="-0.14996795556505021"/>
                </patternFill>
              </fill>
            </x14:dxf>
          </x14:cfRule>
          <xm:sqref>I40:I42</xm:sqref>
        </x14:conditionalFormatting>
        <x14:conditionalFormatting xmlns:xm="http://schemas.microsoft.com/office/excel/2006/main">
          <x14:cfRule type="expression" priority="57" id="{14104D63-5BB0-4194-A6E1-EFF1437F2D16}">
            <xm:f>'Your Programs'!$B$30=0</xm:f>
            <x14:dxf>
              <fill>
                <patternFill>
                  <bgColor theme="0" tint="-0.14996795556505021"/>
                </patternFill>
              </fill>
            </x14:dxf>
          </x14:cfRule>
          <xm:sqref>I44:I51</xm:sqref>
        </x14:conditionalFormatting>
        <x14:conditionalFormatting xmlns:xm="http://schemas.microsoft.com/office/excel/2006/main">
          <x14:cfRule type="expression" priority="56" id="{3FEBE330-A7A8-497B-A238-4D0DA6599647}">
            <xm:f>'Your Programs'!$B$31=0</xm:f>
            <x14:dxf>
              <fill>
                <patternFill>
                  <bgColor theme="0" tint="-0.14996795556505021"/>
                </patternFill>
              </fill>
            </x14:dxf>
          </x14:cfRule>
          <xm:sqref>J9</xm:sqref>
        </x14:conditionalFormatting>
        <x14:conditionalFormatting xmlns:xm="http://schemas.microsoft.com/office/excel/2006/main">
          <x14:cfRule type="expression" priority="55" id="{D38733DC-8E1B-4199-A4D9-EC44EDD47EC1}">
            <xm:f>'Your Programs'!$B$31=0</xm:f>
            <x14:dxf>
              <fill>
                <patternFill>
                  <bgColor theme="0" tint="-0.14996795556505021"/>
                </patternFill>
              </fill>
            </x14:dxf>
          </x14:cfRule>
          <xm:sqref>J10:J15</xm:sqref>
        </x14:conditionalFormatting>
        <x14:conditionalFormatting xmlns:xm="http://schemas.microsoft.com/office/excel/2006/main">
          <x14:cfRule type="expression" priority="54" id="{D7E810C6-9F30-4A57-84B2-7C711DCBC8D0}">
            <xm:f>'Your Programs'!$B$31=0</xm:f>
            <x14:dxf>
              <fill>
                <patternFill>
                  <bgColor theme="0" tint="-0.14996795556505021"/>
                </patternFill>
              </fill>
            </x14:dxf>
          </x14:cfRule>
          <xm:sqref>J17:J22</xm:sqref>
        </x14:conditionalFormatting>
        <x14:conditionalFormatting xmlns:xm="http://schemas.microsoft.com/office/excel/2006/main">
          <x14:cfRule type="expression" priority="53" id="{B1F1DD28-807F-4DD0-8663-D669A961D020}">
            <xm:f>'Your Programs'!$B$31=0</xm:f>
            <x14:dxf>
              <fill>
                <patternFill>
                  <bgColor theme="0" tint="-0.14996795556505021"/>
                </patternFill>
              </fill>
            </x14:dxf>
          </x14:cfRule>
          <xm:sqref>J31:J51</xm:sqref>
        </x14:conditionalFormatting>
        <x14:conditionalFormatting xmlns:xm="http://schemas.microsoft.com/office/excel/2006/main">
          <x14:cfRule type="expression" priority="52" id="{B94F549D-E8FD-4C0E-930F-0F3522E59627}">
            <xm:f>'Your Programs'!$B$31=0</xm:f>
            <x14:dxf>
              <fill>
                <patternFill>
                  <bgColor theme="0" tint="-0.14996795556505021"/>
                </patternFill>
              </fill>
            </x14:dxf>
          </x14:cfRule>
          <xm:sqref>J36:J38</xm:sqref>
        </x14:conditionalFormatting>
        <x14:conditionalFormatting xmlns:xm="http://schemas.microsoft.com/office/excel/2006/main">
          <x14:cfRule type="expression" priority="51" id="{9BB0797B-CA8D-4B75-9931-DEE80603A068}">
            <xm:f>'Your Programs'!$B$31=0</xm:f>
            <x14:dxf>
              <fill>
                <patternFill>
                  <bgColor theme="0" tint="-0.14996795556505021"/>
                </patternFill>
              </fill>
            </x14:dxf>
          </x14:cfRule>
          <xm:sqref>J40:J42</xm:sqref>
        </x14:conditionalFormatting>
        <x14:conditionalFormatting xmlns:xm="http://schemas.microsoft.com/office/excel/2006/main">
          <x14:cfRule type="expression" priority="50" id="{CAF34215-91F3-4193-9ADB-BD9AF0F3FE61}">
            <xm:f>'Your Programs'!$B$31=0</xm:f>
            <x14:dxf>
              <fill>
                <patternFill>
                  <bgColor theme="0" tint="-0.14996795556505021"/>
                </patternFill>
              </fill>
            </x14:dxf>
          </x14:cfRule>
          <xm:sqref>J44:J51</xm:sqref>
        </x14:conditionalFormatting>
        <x14:conditionalFormatting xmlns:xm="http://schemas.microsoft.com/office/excel/2006/main">
          <x14:cfRule type="expression" priority="49" id="{B537664A-20FA-4248-A2E8-513D8D19DE71}">
            <xm:f>'Your Programs'!$B$32=0</xm:f>
            <x14:dxf>
              <fill>
                <patternFill>
                  <bgColor theme="0" tint="-0.14996795556505021"/>
                </patternFill>
              </fill>
            </x14:dxf>
          </x14:cfRule>
          <xm:sqref>K9</xm:sqref>
        </x14:conditionalFormatting>
        <x14:conditionalFormatting xmlns:xm="http://schemas.microsoft.com/office/excel/2006/main">
          <x14:cfRule type="expression" priority="48" id="{EC1ED85A-C054-4ABA-9062-31AC81D5CA40}">
            <xm:f>'Your Programs'!$B$32=0</xm:f>
            <x14:dxf>
              <fill>
                <patternFill>
                  <bgColor theme="0" tint="-0.14996795556505021"/>
                </patternFill>
              </fill>
            </x14:dxf>
          </x14:cfRule>
          <xm:sqref>K10:K15</xm:sqref>
        </x14:conditionalFormatting>
        <x14:conditionalFormatting xmlns:xm="http://schemas.microsoft.com/office/excel/2006/main">
          <x14:cfRule type="expression" priority="47" id="{7C47D2FC-FEC9-4B30-AA55-434A36B2B562}">
            <xm:f>'Your Programs'!$B$32=0</xm:f>
            <x14:dxf>
              <fill>
                <patternFill>
                  <bgColor theme="0" tint="-0.14996795556505021"/>
                </patternFill>
              </fill>
            </x14:dxf>
          </x14:cfRule>
          <xm:sqref>K17:K22</xm:sqref>
        </x14:conditionalFormatting>
        <x14:conditionalFormatting xmlns:xm="http://schemas.microsoft.com/office/excel/2006/main">
          <x14:cfRule type="expression" priority="46" id="{6FC63C12-0851-4457-A65F-8C2D16EDDCB6}">
            <xm:f>'Your Programs'!$B$32=0</xm:f>
            <x14:dxf>
              <fill>
                <patternFill>
                  <bgColor theme="0" tint="-0.14996795556505021"/>
                </patternFill>
              </fill>
            </x14:dxf>
          </x14:cfRule>
          <xm:sqref>K31:K44</xm:sqref>
        </x14:conditionalFormatting>
        <x14:conditionalFormatting xmlns:xm="http://schemas.microsoft.com/office/excel/2006/main">
          <x14:cfRule type="expression" priority="45" id="{EB69F7BC-2526-445C-BC25-321E2E8BE2A1}">
            <xm:f>'Your Programs'!$B$32=0</xm:f>
            <x14:dxf>
              <fill>
                <patternFill>
                  <bgColor theme="0" tint="-0.14996795556505021"/>
                </patternFill>
              </fill>
            </x14:dxf>
          </x14:cfRule>
          <xm:sqref>K36:K38</xm:sqref>
        </x14:conditionalFormatting>
        <x14:conditionalFormatting xmlns:xm="http://schemas.microsoft.com/office/excel/2006/main">
          <x14:cfRule type="expression" priority="44" id="{A3E2A49E-42C8-4D8C-AD9F-7B304600061E}">
            <xm:f>'Your Programs'!$B$32=0</xm:f>
            <x14:dxf>
              <fill>
                <patternFill>
                  <bgColor theme="0" tint="-0.14996795556505021"/>
                </patternFill>
              </fill>
            </x14:dxf>
          </x14:cfRule>
          <xm:sqref>K40:K42</xm:sqref>
        </x14:conditionalFormatting>
        <x14:conditionalFormatting xmlns:xm="http://schemas.microsoft.com/office/excel/2006/main">
          <x14:cfRule type="expression" priority="43" id="{CACC4BC5-B718-43CB-83EB-C39D14B7A920}">
            <xm:f>'Your Programs'!$B$32=0</xm:f>
            <x14:dxf>
              <fill>
                <patternFill>
                  <bgColor theme="0" tint="-0.14996795556505021"/>
                </patternFill>
              </fill>
            </x14:dxf>
          </x14:cfRule>
          <xm:sqref>K44:K51</xm:sqref>
        </x14:conditionalFormatting>
        <x14:conditionalFormatting xmlns:xm="http://schemas.microsoft.com/office/excel/2006/main">
          <x14:cfRule type="expression" priority="42" id="{01B50ECB-8D37-4DCF-9CA2-B55FBCCA3C9A}">
            <xm:f>'Your Programs'!$B$26=0</xm:f>
            <x14:dxf>
              <fill>
                <patternFill>
                  <bgColor theme="0" tint="-0.14996795556505021"/>
                </patternFill>
              </fill>
            </x14:dxf>
          </x14:cfRule>
          <xm:sqref>E9</xm:sqref>
        </x14:conditionalFormatting>
        <x14:conditionalFormatting xmlns:xm="http://schemas.microsoft.com/office/excel/2006/main">
          <x14:cfRule type="expression" priority="41" id="{4FEF6EB6-F402-4F4D-B5A3-61D7BC63B65E}">
            <xm:f>'Your Programs'!$B$26=0</xm:f>
            <x14:dxf>
              <fill>
                <patternFill>
                  <bgColor theme="0" tint="-0.14996795556505021"/>
                </patternFill>
              </fill>
            </x14:dxf>
          </x14:cfRule>
          <xm:sqref>E10:E15</xm:sqref>
        </x14:conditionalFormatting>
        <x14:conditionalFormatting xmlns:xm="http://schemas.microsoft.com/office/excel/2006/main">
          <x14:cfRule type="expression" priority="40" id="{25ED7F34-0D05-4005-833A-FD34C629A7FB}">
            <xm:f>'Your Programs'!$B$26=0</xm:f>
            <x14:dxf>
              <fill>
                <patternFill>
                  <bgColor theme="0" tint="-0.14996795556505021"/>
                </patternFill>
              </fill>
            </x14:dxf>
          </x14:cfRule>
          <xm:sqref>E17:E22</xm:sqref>
        </x14:conditionalFormatting>
        <x14:conditionalFormatting xmlns:xm="http://schemas.microsoft.com/office/excel/2006/main">
          <x14:cfRule type="expression" priority="39" id="{C1CD4CA7-D627-41AC-8A4D-6166380D3385}">
            <xm:f>'Your Programs'!$B$26=0</xm:f>
            <x14:dxf>
              <fill>
                <patternFill>
                  <bgColor theme="0" tint="-0.14996795556505021"/>
                </patternFill>
              </fill>
            </x14:dxf>
          </x14:cfRule>
          <xm:sqref>E31:E51</xm:sqref>
        </x14:conditionalFormatting>
        <x14:conditionalFormatting xmlns:xm="http://schemas.microsoft.com/office/excel/2006/main">
          <x14:cfRule type="expression" priority="38" id="{EF1CA6C3-4787-4812-ADDF-D611331644EA}">
            <xm:f>'Your Programs'!$B$26=0</xm:f>
            <x14:dxf>
              <fill>
                <patternFill>
                  <bgColor theme="0" tint="-0.14996795556505021"/>
                </patternFill>
              </fill>
            </x14:dxf>
          </x14:cfRule>
          <xm:sqref>E36:E38</xm:sqref>
        </x14:conditionalFormatting>
        <x14:conditionalFormatting xmlns:xm="http://schemas.microsoft.com/office/excel/2006/main">
          <x14:cfRule type="expression" priority="37" id="{2C2EA23B-32DB-46A2-8208-C96DAFD27950}">
            <xm:f>'Your Programs'!$B$26=0</xm:f>
            <x14:dxf>
              <fill>
                <patternFill>
                  <bgColor theme="0" tint="-0.14996795556505021"/>
                </patternFill>
              </fill>
            </x14:dxf>
          </x14:cfRule>
          <xm:sqref>E40:E42</xm:sqref>
        </x14:conditionalFormatting>
        <x14:conditionalFormatting xmlns:xm="http://schemas.microsoft.com/office/excel/2006/main">
          <x14:cfRule type="expression" priority="36" id="{54AC860D-3CB3-4EFA-9FA7-2A7933CFE471}">
            <xm:f>'Your Programs'!$B$26=0</xm:f>
            <x14:dxf>
              <fill>
                <patternFill>
                  <bgColor theme="0" tint="-0.14996795556505021"/>
                </patternFill>
              </fill>
            </x14:dxf>
          </x14:cfRule>
          <xm:sqref>E44:E51</xm:sqref>
        </x14:conditionalFormatting>
        <x14:conditionalFormatting xmlns:xm="http://schemas.microsoft.com/office/excel/2006/main">
          <x14:cfRule type="expression" priority="35" id="{37ED74CB-FF16-405B-9A03-15D50D9C5CFC}">
            <xm:f>'Your Programs'!$B$25=0</xm:f>
            <x14:dxf>
              <fill>
                <patternFill>
                  <bgColor theme="0" tint="-0.14996795556505021"/>
                </patternFill>
              </fill>
            </x14:dxf>
          </x14:cfRule>
          <xm:sqref>D9</xm:sqref>
        </x14:conditionalFormatting>
        <x14:conditionalFormatting xmlns:xm="http://schemas.microsoft.com/office/excel/2006/main">
          <x14:cfRule type="expression" priority="34" id="{1B5A027D-B760-4B2E-A203-965A6472EAA1}">
            <xm:f>'Your Programs'!$B$25=0</xm:f>
            <x14:dxf>
              <fill>
                <patternFill>
                  <bgColor theme="0" tint="-0.14996795556505021"/>
                </patternFill>
              </fill>
            </x14:dxf>
          </x14:cfRule>
          <xm:sqref>D10:D15</xm:sqref>
        </x14:conditionalFormatting>
        <x14:conditionalFormatting xmlns:xm="http://schemas.microsoft.com/office/excel/2006/main">
          <x14:cfRule type="expression" priority="33" id="{557A8962-8861-4AD4-9F17-C3717E742517}">
            <xm:f>'Your Programs'!$B$25=0</xm:f>
            <x14:dxf>
              <fill>
                <patternFill>
                  <bgColor theme="0" tint="-0.14996795556505021"/>
                </patternFill>
              </fill>
            </x14:dxf>
          </x14:cfRule>
          <xm:sqref>D17:D22</xm:sqref>
        </x14:conditionalFormatting>
        <x14:conditionalFormatting xmlns:xm="http://schemas.microsoft.com/office/excel/2006/main">
          <x14:cfRule type="expression" priority="32" id="{A8DF737F-84E0-4B1F-BE7A-18CAD803176F}">
            <xm:f>'Your Programs'!$B$25=0</xm:f>
            <x14:dxf>
              <fill>
                <patternFill>
                  <bgColor theme="0" tint="-0.14996795556505021"/>
                </patternFill>
              </fill>
            </x14:dxf>
          </x14:cfRule>
          <xm:sqref>D31:D44</xm:sqref>
        </x14:conditionalFormatting>
        <x14:conditionalFormatting xmlns:xm="http://schemas.microsoft.com/office/excel/2006/main">
          <x14:cfRule type="expression" priority="31" id="{286E90D5-2788-46A4-9C71-BDFBF58791B8}">
            <xm:f>'Your Programs'!$B$25=0</xm:f>
            <x14:dxf>
              <fill>
                <patternFill>
                  <bgColor theme="0" tint="-0.14996795556505021"/>
                </patternFill>
              </fill>
            </x14:dxf>
          </x14:cfRule>
          <xm:sqref>D36:D38</xm:sqref>
        </x14:conditionalFormatting>
        <x14:conditionalFormatting xmlns:xm="http://schemas.microsoft.com/office/excel/2006/main">
          <x14:cfRule type="expression" priority="30" id="{6D044FB8-AEED-45E5-866E-BB2D0E53A297}">
            <xm:f>'Your Programs'!$B$25=0</xm:f>
            <x14:dxf>
              <fill>
                <patternFill>
                  <bgColor theme="0" tint="-0.14996795556505021"/>
                </patternFill>
              </fill>
            </x14:dxf>
          </x14:cfRule>
          <xm:sqref>D40:D42</xm:sqref>
        </x14:conditionalFormatting>
        <x14:conditionalFormatting xmlns:xm="http://schemas.microsoft.com/office/excel/2006/main">
          <x14:cfRule type="expression" priority="29" id="{DD2ECA95-89EC-4F18-9247-1DE1E283613F}">
            <xm:f>'Your Programs'!$B$25=0</xm:f>
            <x14:dxf>
              <fill>
                <patternFill>
                  <bgColor theme="0" tint="-0.14996795556505021"/>
                </patternFill>
              </fill>
            </x14:dxf>
          </x14:cfRule>
          <xm:sqref>D44:D51</xm:sqref>
        </x14:conditionalFormatting>
        <x14:conditionalFormatting xmlns:xm="http://schemas.microsoft.com/office/excel/2006/main">
          <x14:cfRule type="expression" priority="28" id="{1A6AC91B-9FE7-4BBA-9CC0-38D6D3062778}">
            <xm:f>'Your Programs'!$B$24=0</xm:f>
            <x14:dxf>
              <fill>
                <patternFill>
                  <bgColor theme="0" tint="-0.14996795556505021"/>
                </patternFill>
              </fill>
            </x14:dxf>
          </x14:cfRule>
          <xm:sqref>C10:C15</xm:sqref>
        </x14:conditionalFormatting>
        <x14:conditionalFormatting xmlns:xm="http://schemas.microsoft.com/office/excel/2006/main">
          <x14:cfRule type="expression" priority="27" id="{BF9FD325-483A-497D-AC1E-06CBA41C9CA5}">
            <xm:f>'Your Programs'!$B$24=0</xm:f>
            <x14:dxf>
              <fill>
                <patternFill>
                  <bgColor theme="0" tint="-0.14996795556505021"/>
                </patternFill>
              </fill>
            </x14:dxf>
          </x14:cfRule>
          <xm:sqref>C17:C22</xm:sqref>
        </x14:conditionalFormatting>
        <x14:conditionalFormatting xmlns:xm="http://schemas.microsoft.com/office/excel/2006/main">
          <x14:cfRule type="expression" priority="22" id="{249CAD94-665E-4C78-ACCB-8E05749B2931}">
            <xm:f>'Your Programs'!$B$24=0</xm:f>
            <x14:dxf>
              <fill>
                <patternFill>
                  <bgColor theme="0" tint="-0.14996795556505021"/>
                </patternFill>
              </fill>
            </x14:dxf>
          </x14:cfRule>
          <xm:sqref>M14:M15</xm:sqref>
        </x14:conditionalFormatting>
        <x14:conditionalFormatting xmlns:xm="http://schemas.microsoft.com/office/excel/2006/main">
          <x14:cfRule type="expression" priority="21" id="{45D70097-F8F1-48E5-BD26-0F78BE0C77E9}">
            <xm:f>'Your Programs'!$B$24=0</xm:f>
            <x14:dxf>
              <fill>
                <patternFill>
                  <bgColor theme="0" tint="-0.14996795556505021"/>
                </patternFill>
              </fill>
            </x14:dxf>
          </x14:cfRule>
          <xm:sqref>N14:N15</xm:sqref>
        </x14:conditionalFormatting>
        <x14:conditionalFormatting xmlns:xm="http://schemas.microsoft.com/office/excel/2006/main">
          <x14:cfRule type="expression" priority="464" id="{73AFCDAE-A998-4EDC-A0F4-6F3803588FEA}">
            <xm:f>'Your Chart of Accounts'!$C30=0</xm:f>
            <x14:dxf>
              <fill>
                <patternFill>
                  <bgColor theme="0" tint="-0.14996795556505021"/>
                </patternFill>
              </fill>
            </x14:dxf>
          </x14:cfRule>
          <xm:sqref>C22:K22 M22:N22</xm:sqref>
        </x14:conditionalFormatting>
        <x14:conditionalFormatting xmlns:xm="http://schemas.microsoft.com/office/excel/2006/main">
          <x14:cfRule type="expression" priority="20" id="{3365F410-63BE-434A-BD4F-D1B9AD9E47F3}">
            <xm:f>'Your Programs'!$B$24=0</xm:f>
            <x14:dxf>
              <fill>
                <patternFill>
                  <bgColor theme="0" tint="-0.14996795556505021"/>
                </patternFill>
              </fill>
            </x14:dxf>
          </x14:cfRule>
          <xm:sqref>D15:K15</xm:sqref>
        </x14:conditionalFormatting>
        <x14:conditionalFormatting xmlns:xm="http://schemas.microsoft.com/office/excel/2006/main">
          <x14:cfRule type="expression" priority="19" id="{7BBF4AB7-5586-4F59-BFD6-7BD47C144614}">
            <xm:f>'Your Programs'!$B$24=0</xm:f>
            <x14:dxf>
              <fill>
                <patternFill>
                  <bgColor theme="0" tint="-0.14996795556505021"/>
                </patternFill>
              </fill>
            </x14:dxf>
          </x14:cfRule>
          <xm:sqref>M15:N15</xm:sqref>
        </x14:conditionalFormatting>
        <x14:conditionalFormatting xmlns:xm="http://schemas.microsoft.com/office/excel/2006/main">
          <x14:cfRule type="expression" priority="18" id="{DC35B257-0835-4C62-88FA-7DCA0FFA5907}">
            <xm:f>'Your Programs'!$B$24=0</xm:f>
            <x14:dxf>
              <fill>
                <patternFill>
                  <bgColor theme="0" tint="-0.14996795556505021"/>
                </patternFill>
              </fill>
            </x14:dxf>
          </x14:cfRule>
          <xm:sqref>D22:K22</xm:sqref>
        </x14:conditionalFormatting>
        <x14:conditionalFormatting xmlns:xm="http://schemas.microsoft.com/office/excel/2006/main">
          <x14:cfRule type="expression" priority="17" id="{E656014A-EA31-4040-A879-7178A2827BF6}">
            <xm:f>'Your Programs'!$B$24=0</xm:f>
            <x14:dxf>
              <fill>
                <patternFill>
                  <bgColor theme="0" tint="-0.14996795556505021"/>
                </patternFill>
              </fill>
            </x14:dxf>
          </x14:cfRule>
          <xm:sqref>M22:N22</xm:sqref>
        </x14:conditionalFormatting>
        <x14:conditionalFormatting xmlns:xm="http://schemas.microsoft.com/office/excel/2006/main">
          <x14:cfRule type="expression" priority="13" id="{11D46BF8-76AA-4BAE-AC1D-5EDB6C890A11}">
            <xm:f>'Your Programs'!$B$24=0</xm:f>
            <x14:dxf>
              <fill>
                <patternFill>
                  <bgColor theme="0" tint="-0.14996795556505021"/>
                </patternFill>
              </fill>
            </x14:dxf>
          </x14:cfRule>
          <xm:sqref>C31</xm:sqref>
        </x14:conditionalFormatting>
        <x14:conditionalFormatting xmlns:xm="http://schemas.microsoft.com/office/excel/2006/main">
          <x14:cfRule type="expression" priority="11" id="{EEC7F8FA-1412-4E21-AA5F-F90C27392169}">
            <xm:f>'Your Programs'!$B$24=0</xm:f>
            <x14:dxf>
              <fill>
                <patternFill>
                  <bgColor theme="0" tint="-0.14996795556505021"/>
                </patternFill>
              </fill>
            </x14:dxf>
          </x14:cfRule>
          <xm:sqref>C32:C51</xm:sqref>
        </x14:conditionalFormatting>
        <x14:conditionalFormatting xmlns:xm="http://schemas.microsoft.com/office/excel/2006/main">
          <x14:cfRule type="expression" priority="10" id="{EA05A64D-5CF4-4B0A-A9B1-78DBF81F31CB}">
            <xm:f>'Your Chart of Accounts'!$B40="H"</xm:f>
            <x14:dxf>
              <fill>
                <patternFill>
                  <bgColor theme="0" tint="-0.14996795556505021"/>
                </patternFill>
              </fill>
            </x14:dxf>
          </x14:cfRule>
          <xm:sqref>C31:K51 M31:N51</xm:sqref>
        </x14:conditionalFormatting>
        <x14:conditionalFormatting xmlns:xm="http://schemas.microsoft.com/office/excel/2006/main">
          <x14:cfRule type="expression" priority="9" id="{161A8BFD-EA8E-49ED-9FE5-42AA3BB66E09}">
            <xm:f>'Your Chart of Accounts'!$B40="H"</xm:f>
            <x14:dxf>
              <font>
                <b/>
                <i/>
              </font>
            </x14:dxf>
          </x14:cfRule>
          <xm:sqref>B31:B51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workbookViewId="0">
      <pane xSplit="3" ySplit="4" topLeftCell="D5" activePane="bottomRight" state="frozen"/>
      <selection pane="topRight" activeCell="D1" sqref="D1"/>
      <selection pane="bottomLeft" activeCell="A5" sqref="A5"/>
      <selection pane="bottomRight" sqref="A1:B1"/>
    </sheetView>
  </sheetViews>
  <sheetFormatPr defaultRowHeight="12" x14ac:dyDescent="0.2"/>
  <cols>
    <col min="1" max="1" width="28.77734375" style="7" customWidth="1"/>
    <col min="2" max="2" width="30" style="7" bestFit="1" customWidth="1"/>
    <col min="3" max="3" width="12.77734375" style="7" customWidth="1"/>
    <col min="4" max="12" width="8.77734375" style="7" customWidth="1"/>
    <col min="13" max="13" width="10.77734375" style="7" customWidth="1"/>
    <col min="14" max="15" width="8.77734375" style="7" customWidth="1"/>
    <col min="16" max="16" width="9.77734375" style="7" customWidth="1"/>
    <col min="17" max="17" width="8.88671875" style="7"/>
    <col min="18" max="18" width="32.77734375" style="7" customWidth="1"/>
    <col min="19" max="16384" width="8.88671875" style="7"/>
  </cols>
  <sheetData>
    <row r="1" spans="1:18" ht="15" customHeight="1" x14ac:dyDescent="0.25">
      <c r="A1" s="421" t="str">
        <f>IF('Your Programs'!B15="","",'Your Programs'!B15)</f>
        <v/>
      </c>
      <c r="B1" s="421"/>
      <c r="C1" s="85"/>
      <c r="D1" s="86"/>
      <c r="E1" s="86"/>
      <c r="F1" s="16"/>
      <c r="G1" s="16"/>
      <c r="H1" s="16"/>
      <c r="I1" s="16"/>
      <c r="J1" s="16"/>
      <c r="K1" s="16"/>
      <c r="L1" s="16"/>
      <c r="M1" s="16"/>
      <c r="N1" s="16"/>
      <c r="O1" s="16"/>
      <c r="P1" s="16"/>
      <c r="Q1" s="16"/>
      <c r="R1" s="16"/>
    </row>
    <row r="2" spans="1:18" ht="24" customHeight="1" x14ac:dyDescent="0.2">
      <c r="A2" s="357" t="s">
        <v>144</v>
      </c>
      <c r="B2" s="357"/>
      <c r="C2" s="418" t="s">
        <v>73</v>
      </c>
      <c r="D2" s="425" t="s">
        <v>15</v>
      </c>
      <c r="E2" s="425"/>
      <c r="F2" s="425"/>
      <c r="G2" s="425"/>
      <c r="H2" s="425"/>
      <c r="I2" s="425"/>
      <c r="J2" s="425"/>
      <c r="K2" s="425"/>
      <c r="L2" s="425"/>
      <c r="M2" s="426"/>
      <c r="N2" s="427" t="s">
        <v>16</v>
      </c>
      <c r="O2" s="427"/>
      <c r="P2" s="428"/>
      <c r="Q2" s="359" t="s">
        <v>0</v>
      </c>
      <c r="R2" s="360" t="s">
        <v>18</v>
      </c>
    </row>
    <row r="3" spans="1:18" ht="15" customHeight="1" thickBot="1" x14ac:dyDescent="0.25">
      <c r="A3" s="342" t="s">
        <v>57</v>
      </c>
      <c r="B3" s="353" t="s">
        <v>76</v>
      </c>
      <c r="C3" s="154"/>
      <c r="D3" s="429"/>
      <c r="E3" s="429"/>
      <c r="F3" s="429"/>
      <c r="G3" s="429"/>
      <c r="H3" s="429"/>
      <c r="I3" s="429"/>
      <c r="J3" s="429"/>
      <c r="K3" s="429"/>
      <c r="L3" s="429"/>
      <c r="M3" s="430"/>
      <c r="N3" s="431"/>
      <c r="O3" s="431"/>
      <c r="P3" s="432"/>
      <c r="Q3" s="205"/>
      <c r="R3" s="108"/>
    </row>
    <row r="4" spans="1:18" ht="36" x14ac:dyDescent="0.2">
      <c r="A4" s="84">
        <f>+'Your Programs'!$B$19</f>
        <v>0</v>
      </c>
      <c r="B4" s="84"/>
      <c r="C4" s="138" t="s">
        <v>48</v>
      </c>
      <c r="D4" s="165" t="str">
        <f>IF(+'Your Programs'!B24=0,"",'Your Programs'!B24)</f>
        <v/>
      </c>
      <c r="E4" s="166" t="str">
        <f>IF('Your Programs'!B25=0,"",'Your Programs'!B25)</f>
        <v/>
      </c>
      <c r="F4" s="166" t="str">
        <f>IF('Your Programs'!B26=0,"",'Your Programs'!B26)</f>
        <v/>
      </c>
      <c r="G4" s="166" t="str">
        <f>IF('Your Programs'!B27=0,"",'Your Programs'!B27)</f>
        <v/>
      </c>
      <c r="H4" s="166" t="str">
        <f>IF('Your Programs'!B28=0,"",'Your Programs'!B28)</f>
        <v/>
      </c>
      <c r="I4" s="166" t="str">
        <f>IF('Your Programs'!B29=0,"",'Your Programs'!B29)</f>
        <v/>
      </c>
      <c r="J4" s="166" t="str">
        <f>IF('Your Programs'!B30=0,"",'Your Programs'!B30)</f>
        <v/>
      </c>
      <c r="K4" s="166" t="str">
        <f>IF('Your Programs'!B31=0,"",'Your Programs'!B31)</f>
        <v/>
      </c>
      <c r="L4" s="167" t="str">
        <f>IF('Your Programs'!B32=0,"",'Your Programs'!B32)</f>
        <v/>
      </c>
      <c r="M4" s="96" t="s">
        <v>20</v>
      </c>
      <c r="N4" s="83" t="str">
        <f>+'Your Programs'!B33</f>
        <v>Management and General (Admin)</v>
      </c>
      <c r="O4" s="83" t="str">
        <f>+'Your Programs'!B34</f>
        <v>Fundraising</v>
      </c>
      <c r="P4" s="102" t="s">
        <v>20</v>
      </c>
      <c r="Q4" s="206"/>
      <c r="R4" s="82"/>
    </row>
    <row r="5" spans="1:18" ht="15" customHeight="1" x14ac:dyDescent="0.2">
      <c r="A5" s="225" t="s">
        <v>83</v>
      </c>
      <c r="B5" s="245" t="s">
        <v>51</v>
      </c>
      <c r="C5" s="139"/>
      <c r="D5" s="173">
        <f>+'Salary, Taxes, Retirement'!D184</f>
        <v>0</v>
      </c>
      <c r="E5" s="173">
        <f>+'Salary, Taxes, Retirement'!D185</f>
        <v>0</v>
      </c>
      <c r="F5" s="173">
        <f>+'Salary, Taxes, Retirement'!D186</f>
        <v>0</v>
      </c>
      <c r="G5" s="173">
        <f>+'Salary, Taxes, Retirement'!D187</f>
        <v>0</v>
      </c>
      <c r="H5" s="173">
        <f>+'Salary, Taxes, Retirement'!D188</f>
        <v>0</v>
      </c>
      <c r="I5" s="173">
        <f>+'Salary, Taxes, Retirement'!D189</f>
        <v>0</v>
      </c>
      <c r="J5" s="173">
        <f>+'Salary, Taxes, Retirement'!D190</f>
        <v>0</v>
      </c>
      <c r="K5" s="173">
        <f>+'Salary, Taxes, Retirement'!D191</f>
        <v>0</v>
      </c>
      <c r="L5" s="173">
        <f>+'Salary, Taxes, Retirement'!D192</f>
        <v>0</v>
      </c>
      <c r="M5" s="170">
        <f>SUM(D5:L5)</f>
        <v>0</v>
      </c>
      <c r="N5" s="175">
        <f>+'Salary, Taxes, Retirement'!D193</f>
        <v>0</v>
      </c>
      <c r="O5" s="173">
        <f>+'Salary, Taxes, Retirement'!D194</f>
        <v>0</v>
      </c>
      <c r="P5" s="177">
        <f>SUM(N5:O5)</f>
        <v>0</v>
      </c>
      <c r="Q5" s="207">
        <f>+M5+P5</f>
        <v>0</v>
      </c>
      <c r="R5" s="82"/>
    </row>
    <row r="6" spans="1:18" ht="15" customHeight="1" x14ac:dyDescent="0.2">
      <c r="A6" s="420" t="s">
        <v>100</v>
      </c>
      <c r="B6" s="139" t="s">
        <v>62</v>
      </c>
      <c r="C6" s="139"/>
      <c r="D6" s="171" t="str">
        <f>IFERROR(+D5/(+'Salary, Taxes, Retirement'!$C$6*52),"")</f>
        <v/>
      </c>
      <c r="E6" s="171" t="str">
        <f>IFERROR(+E5/(+'Salary, Taxes, Retirement'!$C$6*52),"")</f>
        <v/>
      </c>
      <c r="F6" s="171" t="str">
        <f>IFERROR(+F5/(+'Salary, Taxes, Retirement'!$C$6*52),"")</f>
        <v/>
      </c>
      <c r="G6" s="171" t="str">
        <f>IFERROR(+G5/(+'Salary, Taxes, Retirement'!$C$6*52),"")</f>
        <v/>
      </c>
      <c r="H6" s="171" t="str">
        <f>IFERROR(+H5/(+'Salary, Taxes, Retirement'!$C$6*52),"")</f>
        <v/>
      </c>
      <c r="I6" s="171" t="str">
        <f>IFERROR(+I5/(+'Salary, Taxes, Retirement'!$C$6*52),"")</f>
        <v/>
      </c>
      <c r="J6" s="171" t="str">
        <f>IFERROR(+J5/(+'Salary, Taxes, Retirement'!$C$6*52),"")</f>
        <v/>
      </c>
      <c r="K6" s="171" t="str">
        <f>IFERROR(+K5/(+'Salary, Taxes, Retirement'!$C$6*52),"")</f>
        <v/>
      </c>
      <c r="L6" s="171" t="str">
        <f>IFERROR(+L5/(+'Salary, Taxes, Retirement'!$C$6*52),"")</f>
        <v/>
      </c>
      <c r="M6" s="168">
        <f>SUM(D6:L6)</f>
        <v>0</v>
      </c>
      <c r="N6" s="174" t="str">
        <f>IFERROR(+N5/(+'Salary, Taxes, Retirement'!$C$6*52),"")</f>
        <v/>
      </c>
      <c r="O6" s="171" t="str">
        <f>IFERROR(+O5/(+'Salary, Taxes, Retirement'!$C$6*52),"")</f>
        <v/>
      </c>
      <c r="P6" s="176">
        <f>SUM(N6:O6)</f>
        <v>0</v>
      </c>
      <c r="Q6" s="208">
        <f>+M6+P6</f>
        <v>0</v>
      </c>
      <c r="R6" s="82"/>
    </row>
    <row r="7" spans="1:18" ht="15" customHeight="1" x14ac:dyDescent="0.2">
      <c r="A7" s="420"/>
      <c r="B7" s="139" t="s">
        <v>63</v>
      </c>
      <c r="C7" s="139"/>
      <c r="D7" s="172">
        <f>+'Salary, Taxes, Retirement'!C184</f>
        <v>0</v>
      </c>
      <c r="E7" s="172">
        <f>+'Salary, Taxes, Retirement'!C185</f>
        <v>0</v>
      </c>
      <c r="F7" s="172">
        <f>+'Salary, Taxes, Retirement'!C186</f>
        <v>0</v>
      </c>
      <c r="G7" s="172">
        <f>+'Salary, Taxes, Retirement'!C187</f>
        <v>0</v>
      </c>
      <c r="H7" s="172">
        <f>+'Salary, Taxes, Retirement'!C188</f>
        <v>0</v>
      </c>
      <c r="I7" s="172">
        <f>+'Salary, Taxes, Retirement'!C189</f>
        <v>0</v>
      </c>
      <c r="J7" s="172">
        <f>+'Salary, Taxes, Retirement'!C190</f>
        <v>0</v>
      </c>
      <c r="K7" s="172">
        <f>+'Salary, Taxes, Retirement'!C191</f>
        <v>0</v>
      </c>
      <c r="L7" s="172">
        <f>+'Salary, Taxes, Retirement'!C192</f>
        <v>0</v>
      </c>
      <c r="M7" s="111">
        <f>SUM(D7:L7)</f>
        <v>0</v>
      </c>
      <c r="N7" s="172">
        <f>+'Salary, Taxes, Retirement'!C193</f>
        <v>0</v>
      </c>
      <c r="O7" s="172">
        <f>+'Salary, Taxes, Retirement'!C194</f>
        <v>0</v>
      </c>
      <c r="P7" s="112">
        <f>SUM(N7:O7)</f>
        <v>0</v>
      </c>
      <c r="Q7" s="209">
        <f>+M7+P7</f>
        <v>0</v>
      </c>
      <c r="R7" s="82"/>
    </row>
    <row r="8" spans="1:18" ht="15" customHeight="1" x14ac:dyDescent="0.2">
      <c r="A8" s="420"/>
      <c r="B8" s="140"/>
      <c r="C8" s="140"/>
      <c r="D8" s="1"/>
      <c r="E8" s="1"/>
      <c r="F8" s="1"/>
      <c r="G8" s="1"/>
      <c r="H8" s="1"/>
      <c r="I8" s="1"/>
      <c r="J8" s="1"/>
      <c r="K8" s="1"/>
      <c r="L8" s="1"/>
      <c r="M8" s="169"/>
      <c r="N8" s="1"/>
      <c r="O8" s="1"/>
      <c r="P8" s="103"/>
      <c r="Q8" s="210"/>
      <c r="R8" s="82"/>
    </row>
    <row r="9" spans="1:18" ht="15" customHeight="1" x14ac:dyDescent="0.2">
      <c r="A9" s="420"/>
      <c r="B9" s="141" t="s">
        <v>3</v>
      </c>
      <c r="C9" s="141"/>
      <c r="D9" s="1"/>
      <c r="E9" s="1"/>
      <c r="F9" s="1"/>
      <c r="G9" s="1"/>
      <c r="H9" s="1"/>
      <c r="I9" s="1"/>
      <c r="J9" s="1"/>
      <c r="K9" s="1"/>
      <c r="L9" s="1"/>
      <c r="M9" s="169"/>
      <c r="N9" s="1"/>
      <c r="O9" s="1"/>
      <c r="P9" s="103"/>
      <c r="Q9" s="210"/>
      <c r="R9" s="82"/>
    </row>
    <row r="10" spans="1:18" ht="15" customHeight="1" x14ac:dyDescent="0.2">
      <c r="A10" s="21"/>
      <c r="B10" s="142" t="str">
        <f>'Direct - Assignment'!B8</f>
        <v>Contributed Support</v>
      </c>
      <c r="C10" s="142"/>
      <c r="D10" s="2"/>
      <c r="E10" s="2"/>
      <c r="F10" s="2"/>
      <c r="G10" s="2"/>
      <c r="H10" s="2"/>
      <c r="I10" s="2"/>
      <c r="J10" s="2"/>
      <c r="K10" s="2"/>
      <c r="L10" s="2"/>
      <c r="M10" s="169"/>
      <c r="N10" s="2"/>
      <c r="O10" s="2"/>
      <c r="P10" s="104"/>
      <c r="Q10" s="211"/>
      <c r="R10" s="82"/>
    </row>
    <row r="11" spans="1:18" ht="15" customHeight="1" x14ac:dyDescent="0.2">
      <c r="A11" s="21"/>
      <c r="B11" s="246" t="str">
        <f>'Direct - Assignment'!B9</f>
        <v/>
      </c>
      <c r="C11" s="354"/>
      <c r="D11" s="2">
        <f>IFERROR(+D$7*$C11,0)</f>
        <v>0</v>
      </c>
      <c r="E11" s="2">
        <f t="shared" ref="E11:O16" si="0">IFERROR(+E$7*$C11,0)</f>
        <v>0</v>
      </c>
      <c r="F11" s="2">
        <f t="shared" si="0"/>
        <v>0</v>
      </c>
      <c r="G11" s="2">
        <f t="shared" si="0"/>
        <v>0</v>
      </c>
      <c r="H11" s="2">
        <f t="shared" si="0"/>
        <v>0</v>
      </c>
      <c r="I11" s="2">
        <f t="shared" si="0"/>
        <v>0</v>
      </c>
      <c r="J11" s="2">
        <f t="shared" si="0"/>
        <v>0</v>
      </c>
      <c r="K11" s="2">
        <f t="shared" si="0"/>
        <v>0</v>
      </c>
      <c r="L11" s="2">
        <f t="shared" si="0"/>
        <v>0</v>
      </c>
      <c r="M11" s="169">
        <f>SUM(D11:L11)</f>
        <v>0</v>
      </c>
      <c r="N11" s="2">
        <f t="shared" si="0"/>
        <v>0</v>
      </c>
      <c r="O11" s="2">
        <f t="shared" si="0"/>
        <v>0</v>
      </c>
      <c r="P11" s="104">
        <f>SUM(N11:O11)</f>
        <v>0</v>
      </c>
      <c r="Q11" s="211">
        <f>+M11+P11</f>
        <v>0</v>
      </c>
      <c r="R11" s="82"/>
    </row>
    <row r="12" spans="1:18" ht="15" customHeight="1" x14ac:dyDescent="0.2">
      <c r="A12" s="21"/>
      <c r="B12" s="246" t="str">
        <f>'Direct - Assignment'!B10</f>
        <v/>
      </c>
      <c r="C12" s="354"/>
      <c r="D12" s="2">
        <f t="shared" ref="D12:D16" si="1">IFERROR(+D$7*$C12,0)</f>
        <v>0</v>
      </c>
      <c r="E12" s="2">
        <f t="shared" si="0"/>
        <v>0</v>
      </c>
      <c r="F12" s="2">
        <f t="shared" si="0"/>
        <v>0</v>
      </c>
      <c r="G12" s="2">
        <f t="shared" si="0"/>
        <v>0</v>
      </c>
      <c r="H12" s="2">
        <f t="shared" si="0"/>
        <v>0</v>
      </c>
      <c r="I12" s="2">
        <f t="shared" si="0"/>
        <v>0</v>
      </c>
      <c r="J12" s="2">
        <f t="shared" si="0"/>
        <v>0</v>
      </c>
      <c r="K12" s="2">
        <f t="shared" si="0"/>
        <v>0</v>
      </c>
      <c r="L12" s="2">
        <f t="shared" si="0"/>
        <v>0</v>
      </c>
      <c r="M12" s="169">
        <f t="shared" ref="M12:M24" si="2">SUM(D12:L12)</f>
        <v>0</v>
      </c>
      <c r="N12" s="2">
        <f t="shared" si="0"/>
        <v>0</v>
      </c>
      <c r="O12" s="2">
        <f t="shared" si="0"/>
        <v>0</v>
      </c>
      <c r="P12" s="104">
        <f t="shared" ref="P12:P23" si="3">SUM(N12:O12)</f>
        <v>0</v>
      </c>
      <c r="Q12" s="211">
        <f t="shared" ref="Q12:Q23" si="4">+M12+P12</f>
        <v>0</v>
      </c>
      <c r="R12" s="82"/>
    </row>
    <row r="13" spans="1:18" ht="15" customHeight="1" x14ac:dyDescent="0.2">
      <c r="A13" s="21"/>
      <c r="B13" s="246" t="str">
        <f>'Direct - Assignment'!B11</f>
        <v/>
      </c>
      <c r="C13" s="354"/>
      <c r="D13" s="2">
        <f t="shared" si="1"/>
        <v>0</v>
      </c>
      <c r="E13" s="2">
        <f t="shared" si="0"/>
        <v>0</v>
      </c>
      <c r="F13" s="2">
        <f t="shared" si="0"/>
        <v>0</v>
      </c>
      <c r="G13" s="2">
        <f t="shared" si="0"/>
        <v>0</v>
      </c>
      <c r="H13" s="2">
        <f t="shared" si="0"/>
        <v>0</v>
      </c>
      <c r="I13" s="2">
        <f t="shared" si="0"/>
        <v>0</v>
      </c>
      <c r="J13" s="2">
        <f t="shared" si="0"/>
        <v>0</v>
      </c>
      <c r="K13" s="2">
        <f t="shared" si="0"/>
        <v>0</v>
      </c>
      <c r="L13" s="2">
        <f t="shared" si="0"/>
        <v>0</v>
      </c>
      <c r="M13" s="169">
        <f t="shared" si="2"/>
        <v>0</v>
      </c>
      <c r="N13" s="2">
        <f t="shared" si="0"/>
        <v>0</v>
      </c>
      <c r="O13" s="2">
        <f t="shared" si="0"/>
        <v>0</v>
      </c>
      <c r="P13" s="104">
        <f t="shared" si="3"/>
        <v>0</v>
      </c>
      <c r="Q13" s="211">
        <f t="shared" si="4"/>
        <v>0</v>
      </c>
      <c r="R13" s="82"/>
    </row>
    <row r="14" spans="1:18" ht="15" customHeight="1" x14ac:dyDescent="0.2">
      <c r="A14" s="21"/>
      <c r="B14" s="246" t="str">
        <f>'Direct - Assignment'!B12</f>
        <v/>
      </c>
      <c r="C14" s="354"/>
      <c r="D14" s="2">
        <f t="shared" si="1"/>
        <v>0</v>
      </c>
      <c r="E14" s="2">
        <f t="shared" si="0"/>
        <v>0</v>
      </c>
      <c r="F14" s="2">
        <f t="shared" si="0"/>
        <v>0</v>
      </c>
      <c r="G14" s="2">
        <f t="shared" si="0"/>
        <v>0</v>
      </c>
      <c r="H14" s="2">
        <f t="shared" si="0"/>
        <v>0</v>
      </c>
      <c r="I14" s="2">
        <f t="shared" si="0"/>
        <v>0</v>
      </c>
      <c r="J14" s="2">
        <f t="shared" si="0"/>
        <v>0</v>
      </c>
      <c r="K14" s="2">
        <f t="shared" si="0"/>
        <v>0</v>
      </c>
      <c r="L14" s="2">
        <f t="shared" si="0"/>
        <v>0</v>
      </c>
      <c r="M14" s="169">
        <f t="shared" si="2"/>
        <v>0</v>
      </c>
      <c r="N14" s="2">
        <f t="shared" si="0"/>
        <v>0</v>
      </c>
      <c r="O14" s="2">
        <f t="shared" si="0"/>
        <v>0</v>
      </c>
      <c r="P14" s="104">
        <f t="shared" si="3"/>
        <v>0</v>
      </c>
      <c r="Q14" s="211">
        <f t="shared" si="4"/>
        <v>0</v>
      </c>
      <c r="R14" s="82"/>
    </row>
    <row r="15" spans="1:18" ht="15" customHeight="1" x14ac:dyDescent="0.2">
      <c r="A15" s="21"/>
      <c r="B15" s="246" t="str">
        <f>'Direct - Assignment'!B13</f>
        <v/>
      </c>
      <c r="C15" s="354"/>
      <c r="D15" s="2">
        <f t="shared" si="1"/>
        <v>0</v>
      </c>
      <c r="E15" s="2">
        <f t="shared" si="0"/>
        <v>0</v>
      </c>
      <c r="F15" s="2">
        <f t="shared" si="0"/>
        <v>0</v>
      </c>
      <c r="G15" s="2">
        <f t="shared" si="0"/>
        <v>0</v>
      </c>
      <c r="H15" s="2">
        <f t="shared" si="0"/>
        <v>0</v>
      </c>
      <c r="I15" s="2">
        <f t="shared" si="0"/>
        <v>0</v>
      </c>
      <c r="J15" s="2">
        <f t="shared" si="0"/>
        <v>0</v>
      </c>
      <c r="K15" s="2">
        <f t="shared" si="0"/>
        <v>0</v>
      </c>
      <c r="L15" s="2">
        <f t="shared" si="0"/>
        <v>0</v>
      </c>
      <c r="M15" s="169">
        <f t="shared" si="2"/>
        <v>0</v>
      </c>
      <c r="N15" s="2">
        <f t="shared" si="0"/>
        <v>0</v>
      </c>
      <c r="O15" s="2">
        <f t="shared" si="0"/>
        <v>0</v>
      </c>
      <c r="P15" s="104">
        <f t="shared" si="3"/>
        <v>0</v>
      </c>
      <c r="Q15" s="211">
        <f t="shared" si="4"/>
        <v>0</v>
      </c>
      <c r="R15" s="82"/>
    </row>
    <row r="16" spans="1:18" ht="15" customHeight="1" x14ac:dyDescent="0.2">
      <c r="A16" s="21"/>
      <c r="B16" s="246" t="str">
        <f>'Direct - Assignment'!B14</f>
        <v>Revenue Released from Restrictions</v>
      </c>
      <c r="C16" s="354"/>
      <c r="D16" s="2">
        <f t="shared" si="1"/>
        <v>0</v>
      </c>
      <c r="E16" s="2">
        <f t="shared" si="0"/>
        <v>0</v>
      </c>
      <c r="F16" s="2">
        <f t="shared" si="0"/>
        <v>0</v>
      </c>
      <c r="G16" s="2">
        <f t="shared" si="0"/>
        <v>0</v>
      </c>
      <c r="H16" s="2">
        <f t="shared" si="0"/>
        <v>0</v>
      </c>
      <c r="I16" s="2">
        <f t="shared" si="0"/>
        <v>0</v>
      </c>
      <c r="J16" s="2">
        <f t="shared" si="0"/>
        <v>0</v>
      </c>
      <c r="K16" s="2">
        <f t="shared" si="0"/>
        <v>0</v>
      </c>
      <c r="L16" s="2">
        <f t="shared" si="0"/>
        <v>0</v>
      </c>
      <c r="M16" s="169">
        <f t="shared" si="2"/>
        <v>0</v>
      </c>
      <c r="N16" s="2">
        <f t="shared" si="0"/>
        <v>0</v>
      </c>
      <c r="O16" s="2">
        <f t="shared" si="0"/>
        <v>0</v>
      </c>
      <c r="P16" s="104">
        <f t="shared" si="3"/>
        <v>0</v>
      </c>
      <c r="Q16" s="211">
        <f t="shared" si="4"/>
        <v>0</v>
      </c>
      <c r="R16" s="82"/>
    </row>
    <row r="17" spans="1:18" ht="15" customHeight="1" x14ac:dyDescent="0.2">
      <c r="A17" s="21"/>
      <c r="B17" s="261" t="str">
        <f>'Direct - Assignment'!B15</f>
        <v>Subtotal Support</v>
      </c>
      <c r="C17" s="298">
        <f>SUM(C11:C16)</f>
        <v>0</v>
      </c>
      <c r="D17" s="2">
        <f>SUM(D11:D16)</f>
        <v>0</v>
      </c>
      <c r="E17" s="2">
        <f t="shared" ref="E17:L17" si="5">SUM(E11:E16)</f>
        <v>0</v>
      </c>
      <c r="F17" s="2">
        <f t="shared" si="5"/>
        <v>0</v>
      </c>
      <c r="G17" s="2">
        <f t="shared" si="5"/>
        <v>0</v>
      </c>
      <c r="H17" s="2">
        <f t="shared" si="5"/>
        <v>0</v>
      </c>
      <c r="I17" s="2">
        <f t="shared" si="5"/>
        <v>0</v>
      </c>
      <c r="J17" s="2">
        <f t="shared" si="5"/>
        <v>0</v>
      </c>
      <c r="K17" s="2">
        <f t="shared" si="5"/>
        <v>0</v>
      </c>
      <c r="L17" s="2">
        <f t="shared" si="5"/>
        <v>0</v>
      </c>
      <c r="M17" s="169">
        <f t="shared" si="2"/>
        <v>0</v>
      </c>
      <c r="N17" s="2">
        <f t="shared" ref="N17:O17" si="6">SUM(N11:N16)</f>
        <v>0</v>
      </c>
      <c r="O17" s="2">
        <f t="shared" si="6"/>
        <v>0</v>
      </c>
      <c r="P17" s="104">
        <f t="shared" si="3"/>
        <v>0</v>
      </c>
      <c r="Q17" s="211">
        <f t="shared" si="4"/>
        <v>0</v>
      </c>
      <c r="R17" s="82"/>
    </row>
    <row r="18" spans="1:18" ht="15" customHeight="1" x14ac:dyDescent="0.2">
      <c r="A18" s="21"/>
      <c r="B18" s="142" t="str">
        <f>'Direct - Assignment'!B16</f>
        <v>Earned Revenue</v>
      </c>
      <c r="C18" s="132"/>
      <c r="D18" s="2"/>
      <c r="E18" s="2"/>
      <c r="F18" s="2"/>
      <c r="G18" s="2"/>
      <c r="H18" s="2"/>
      <c r="I18" s="2"/>
      <c r="J18" s="2"/>
      <c r="K18" s="2"/>
      <c r="L18" s="2"/>
      <c r="M18" s="169"/>
      <c r="N18" s="2"/>
      <c r="O18" s="2"/>
      <c r="P18" s="104"/>
      <c r="Q18" s="211"/>
      <c r="R18" s="82"/>
    </row>
    <row r="19" spans="1:18" ht="15" customHeight="1" x14ac:dyDescent="0.2">
      <c r="A19" s="21"/>
      <c r="B19" s="246" t="str">
        <f>'Direct - Assignment'!B17</f>
        <v/>
      </c>
      <c r="C19" s="354"/>
      <c r="D19" s="2">
        <f t="shared" ref="D19:L24" si="7">IFERROR(+D$7*$C19,0)</f>
        <v>0</v>
      </c>
      <c r="E19" s="2">
        <f t="shared" si="7"/>
        <v>0</v>
      </c>
      <c r="F19" s="2">
        <f t="shared" si="7"/>
        <v>0</v>
      </c>
      <c r="G19" s="2">
        <f t="shared" si="7"/>
        <v>0</v>
      </c>
      <c r="H19" s="2">
        <f t="shared" si="7"/>
        <v>0</v>
      </c>
      <c r="I19" s="2">
        <f t="shared" si="7"/>
        <v>0</v>
      </c>
      <c r="J19" s="2">
        <f t="shared" si="7"/>
        <v>0</v>
      </c>
      <c r="K19" s="2">
        <f t="shared" si="7"/>
        <v>0</v>
      </c>
      <c r="L19" s="2">
        <f t="shared" si="7"/>
        <v>0</v>
      </c>
      <c r="M19" s="169">
        <f>SUM(D19:L19)</f>
        <v>0</v>
      </c>
      <c r="N19" s="2">
        <f t="shared" ref="N19:O23" si="8">IFERROR(+N$7*$C19,0)</f>
        <v>0</v>
      </c>
      <c r="O19" s="2">
        <f t="shared" si="8"/>
        <v>0</v>
      </c>
      <c r="P19" s="104">
        <f t="shared" si="3"/>
        <v>0</v>
      </c>
      <c r="Q19" s="211">
        <f t="shared" si="4"/>
        <v>0</v>
      </c>
      <c r="R19" s="82"/>
    </row>
    <row r="20" spans="1:18" ht="15" customHeight="1" x14ac:dyDescent="0.2">
      <c r="A20" s="21"/>
      <c r="B20" s="246" t="str">
        <f>'Direct - Assignment'!B18</f>
        <v/>
      </c>
      <c r="C20" s="354"/>
      <c r="D20" s="2">
        <f t="shared" si="7"/>
        <v>0</v>
      </c>
      <c r="E20" s="2">
        <f t="shared" si="7"/>
        <v>0</v>
      </c>
      <c r="F20" s="2">
        <f t="shared" si="7"/>
        <v>0</v>
      </c>
      <c r="G20" s="2">
        <f t="shared" si="7"/>
        <v>0</v>
      </c>
      <c r="H20" s="2">
        <f t="shared" si="7"/>
        <v>0</v>
      </c>
      <c r="I20" s="2">
        <f t="shared" si="7"/>
        <v>0</v>
      </c>
      <c r="J20" s="2">
        <f t="shared" si="7"/>
        <v>0</v>
      </c>
      <c r="K20" s="2">
        <f t="shared" si="7"/>
        <v>0</v>
      </c>
      <c r="L20" s="2">
        <f t="shared" si="7"/>
        <v>0</v>
      </c>
      <c r="M20" s="169">
        <f t="shared" si="2"/>
        <v>0</v>
      </c>
      <c r="N20" s="2">
        <f t="shared" si="8"/>
        <v>0</v>
      </c>
      <c r="O20" s="2">
        <f t="shared" si="8"/>
        <v>0</v>
      </c>
      <c r="P20" s="104">
        <f t="shared" si="3"/>
        <v>0</v>
      </c>
      <c r="Q20" s="211">
        <f t="shared" si="4"/>
        <v>0</v>
      </c>
      <c r="R20" s="82"/>
    </row>
    <row r="21" spans="1:18" ht="15" customHeight="1" x14ac:dyDescent="0.2">
      <c r="A21" s="21"/>
      <c r="B21" s="246" t="str">
        <f>'Direct - Assignment'!B19</f>
        <v/>
      </c>
      <c r="C21" s="354"/>
      <c r="D21" s="2">
        <f t="shared" si="7"/>
        <v>0</v>
      </c>
      <c r="E21" s="2">
        <f t="shared" si="7"/>
        <v>0</v>
      </c>
      <c r="F21" s="2">
        <f t="shared" si="7"/>
        <v>0</v>
      </c>
      <c r="G21" s="2">
        <f t="shared" si="7"/>
        <v>0</v>
      </c>
      <c r="H21" s="2">
        <f t="shared" si="7"/>
        <v>0</v>
      </c>
      <c r="I21" s="2">
        <f t="shared" si="7"/>
        <v>0</v>
      </c>
      <c r="J21" s="2">
        <f t="shared" si="7"/>
        <v>0</v>
      </c>
      <c r="K21" s="2">
        <f t="shared" si="7"/>
        <v>0</v>
      </c>
      <c r="L21" s="2">
        <f t="shared" si="7"/>
        <v>0</v>
      </c>
      <c r="M21" s="169">
        <f t="shared" si="2"/>
        <v>0</v>
      </c>
      <c r="N21" s="2">
        <f t="shared" si="8"/>
        <v>0</v>
      </c>
      <c r="O21" s="2">
        <f t="shared" si="8"/>
        <v>0</v>
      </c>
      <c r="P21" s="104">
        <f t="shared" si="3"/>
        <v>0</v>
      </c>
      <c r="Q21" s="211">
        <f t="shared" si="4"/>
        <v>0</v>
      </c>
      <c r="R21" s="82"/>
    </row>
    <row r="22" spans="1:18" ht="15" customHeight="1" x14ac:dyDescent="0.2">
      <c r="A22" s="21"/>
      <c r="B22" s="246" t="str">
        <f>'Direct - Assignment'!B20</f>
        <v/>
      </c>
      <c r="C22" s="354"/>
      <c r="D22" s="2">
        <f t="shared" si="7"/>
        <v>0</v>
      </c>
      <c r="E22" s="2">
        <f t="shared" si="7"/>
        <v>0</v>
      </c>
      <c r="F22" s="2">
        <f t="shared" si="7"/>
        <v>0</v>
      </c>
      <c r="G22" s="2">
        <f t="shared" si="7"/>
        <v>0</v>
      </c>
      <c r="H22" s="2">
        <f t="shared" si="7"/>
        <v>0</v>
      </c>
      <c r="I22" s="2">
        <f t="shared" si="7"/>
        <v>0</v>
      </c>
      <c r="J22" s="2">
        <f t="shared" si="7"/>
        <v>0</v>
      </c>
      <c r="K22" s="2">
        <f t="shared" si="7"/>
        <v>0</v>
      </c>
      <c r="L22" s="2">
        <f t="shared" si="7"/>
        <v>0</v>
      </c>
      <c r="M22" s="169">
        <f t="shared" si="2"/>
        <v>0</v>
      </c>
      <c r="N22" s="2">
        <f t="shared" si="8"/>
        <v>0</v>
      </c>
      <c r="O22" s="2">
        <f t="shared" si="8"/>
        <v>0</v>
      </c>
      <c r="P22" s="104">
        <f t="shared" si="3"/>
        <v>0</v>
      </c>
      <c r="Q22" s="211">
        <f t="shared" si="4"/>
        <v>0</v>
      </c>
      <c r="R22" s="82"/>
    </row>
    <row r="23" spans="1:18" ht="15" customHeight="1" x14ac:dyDescent="0.2">
      <c r="A23" s="21"/>
      <c r="B23" s="246" t="str">
        <f>'Direct - Assignment'!B21</f>
        <v/>
      </c>
      <c r="C23" s="354"/>
      <c r="D23" s="2">
        <f t="shared" si="7"/>
        <v>0</v>
      </c>
      <c r="E23" s="2">
        <f t="shared" si="7"/>
        <v>0</v>
      </c>
      <c r="F23" s="2">
        <f t="shared" si="7"/>
        <v>0</v>
      </c>
      <c r="G23" s="2">
        <f t="shared" si="7"/>
        <v>0</v>
      </c>
      <c r="H23" s="2">
        <f t="shared" si="7"/>
        <v>0</v>
      </c>
      <c r="I23" s="2">
        <f t="shared" si="7"/>
        <v>0</v>
      </c>
      <c r="J23" s="2">
        <f t="shared" si="7"/>
        <v>0</v>
      </c>
      <c r="K23" s="2">
        <f t="shared" si="7"/>
        <v>0</v>
      </c>
      <c r="L23" s="2">
        <f t="shared" si="7"/>
        <v>0</v>
      </c>
      <c r="M23" s="169">
        <f t="shared" si="2"/>
        <v>0</v>
      </c>
      <c r="N23" s="2">
        <f t="shared" si="8"/>
        <v>0</v>
      </c>
      <c r="O23" s="2">
        <f t="shared" si="8"/>
        <v>0</v>
      </c>
      <c r="P23" s="104">
        <f t="shared" si="3"/>
        <v>0</v>
      </c>
      <c r="Q23" s="211">
        <f t="shared" si="4"/>
        <v>0</v>
      </c>
      <c r="R23" s="82"/>
    </row>
    <row r="24" spans="1:18" ht="15" customHeight="1" x14ac:dyDescent="0.2">
      <c r="A24" s="21"/>
      <c r="B24" s="261" t="str">
        <f>'Direct - Assignment'!B22</f>
        <v>Subtotal Revenue</v>
      </c>
      <c r="C24" s="262">
        <f>SUM(C19:C23)</f>
        <v>0</v>
      </c>
      <c r="D24" s="2">
        <f t="shared" si="7"/>
        <v>0</v>
      </c>
      <c r="E24" s="2">
        <f t="shared" si="7"/>
        <v>0</v>
      </c>
      <c r="F24" s="2">
        <f t="shared" si="7"/>
        <v>0</v>
      </c>
      <c r="G24" s="2">
        <f t="shared" si="7"/>
        <v>0</v>
      </c>
      <c r="H24" s="2">
        <f t="shared" si="7"/>
        <v>0</v>
      </c>
      <c r="I24" s="2">
        <f t="shared" si="7"/>
        <v>0</v>
      </c>
      <c r="J24" s="2">
        <f t="shared" si="7"/>
        <v>0</v>
      </c>
      <c r="K24" s="2">
        <f t="shared" si="7"/>
        <v>0</v>
      </c>
      <c r="L24" s="2">
        <f t="shared" si="7"/>
        <v>0</v>
      </c>
      <c r="M24" s="169">
        <f t="shared" si="2"/>
        <v>0</v>
      </c>
      <c r="N24" s="2">
        <f t="shared" ref="N24:O24" si="9">SUM(N19:N23)</f>
        <v>0</v>
      </c>
      <c r="O24" s="2">
        <f t="shared" si="9"/>
        <v>0</v>
      </c>
      <c r="P24" s="104">
        <f t="shared" ref="P24" si="10">SUM(N24:O24)</f>
        <v>0</v>
      </c>
      <c r="Q24" s="211">
        <f t="shared" ref="Q24" si="11">+M24+P24</f>
        <v>0</v>
      </c>
      <c r="R24" s="82"/>
    </row>
    <row r="25" spans="1:18" ht="15" customHeight="1" x14ac:dyDescent="0.2">
      <c r="A25" s="21"/>
      <c r="B25" s="247" t="s">
        <v>4</v>
      </c>
      <c r="C25" s="143">
        <f>+C17+C24</f>
        <v>0</v>
      </c>
      <c r="D25" s="4">
        <f t="shared" ref="D25:M25" si="12">+D17+D24</f>
        <v>0</v>
      </c>
      <c r="E25" s="4">
        <f t="shared" si="12"/>
        <v>0</v>
      </c>
      <c r="F25" s="4">
        <f t="shared" si="12"/>
        <v>0</v>
      </c>
      <c r="G25" s="4">
        <f t="shared" si="12"/>
        <v>0</v>
      </c>
      <c r="H25" s="4">
        <f t="shared" si="12"/>
        <v>0</v>
      </c>
      <c r="I25" s="4">
        <f t="shared" si="12"/>
        <v>0</v>
      </c>
      <c r="J25" s="4">
        <f t="shared" si="12"/>
        <v>0</v>
      </c>
      <c r="K25" s="4">
        <f t="shared" si="12"/>
        <v>0</v>
      </c>
      <c r="L25" s="4">
        <f t="shared" si="12"/>
        <v>0</v>
      </c>
      <c r="M25" s="11">
        <f t="shared" si="12"/>
        <v>0</v>
      </c>
      <c r="N25" s="4">
        <f t="shared" ref="N25:O25" si="13">+N17+N24</f>
        <v>0</v>
      </c>
      <c r="O25" s="4">
        <f t="shared" si="13"/>
        <v>0</v>
      </c>
      <c r="P25" s="105">
        <f t="shared" ref="P25" si="14">+P17+P24</f>
        <v>0</v>
      </c>
      <c r="Q25" s="212">
        <f t="shared" ref="Q25" si="15">+Q17+Q24</f>
        <v>0</v>
      </c>
      <c r="R25" s="82"/>
    </row>
    <row r="26" spans="1:18" ht="15" customHeight="1" x14ac:dyDescent="0.2">
      <c r="A26" s="21"/>
      <c r="B26" s="142"/>
      <c r="C26" s="142"/>
      <c r="D26" s="2"/>
      <c r="E26" s="2"/>
      <c r="F26" s="2"/>
      <c r="G26" s="2"/>
      <c r="H26" s="2"/>
      <c r="I26" s="2"/>
      <c r="J26" s="2"/>
      <c r="K26" s="2"/>
      <c r="L26" s="2"/>
      <c r="M26" s="10"/>
      <c r="N26" s="2"/>
      <c r="O26" s="2"/>
      <c r="P26" s="104"/>
      <c r="Q26" s="211"/>
      <c r="R26" s="82"/>
    </row>
    <row r="27" spans="1:18" ht="15" customHeight="1" x14ac:dyDescent="0.2">
      <c r="A27" s="21"/>
      <c r="B27" s="144" t="s">
        <v>1</v>
      </c>
      <c r="C27" s="144"/>
      <c r="D27" s="2"/>
      <c r="E27" s="2"/>
      <c r="F27" s="2"/>
      <c r="G27" s="2"/>
      <c r="H27" s="2"/>
      <c r="I27" s="2"/>
      <c r="J27" s="2"/>
      <c r="K27" s="2"/>
      <c r="L27" s="2"/>
      <c r="M27" s="10"/>
      <c r="N27" s="2"/>
      <c r="O27" s="2"/>
      <c r="P27" s="104"/>
      <c r="Q27" s="211"/>
      <c r="R27" s="82"/>
    </row>
    <row r="28" spans="1:18" ht="15" customHeight="1" x14ac:dyDescent="0.2">
      <c r="A28" s="21"/>
      <c r="B28" s="142" t="str">
        <f>'Direct - Assignment'!B26</f>
        <v>Personnel Expenses</v>
      </c>
      <c r="C28" s="142"/>
      <c r="D28" s="5"/>
      <c r="E28" s="5"/>
      <c r="F28" s="5"/>
      <c r="G28" s="5"/>
      <c r="H28" s="5"/>
      <c r="I28" s="5"/>
      <c r="J28" s="5"/>
      <c r="K28" s="5"/>
      <c r="L28" s="5"/>
      <c r="M28" s="12"/>
      <c r="N28" s="5"/>
      <c r="O28" s="5"/>
      <c r="P28" s="106"/>
      <c r="Q28" s="213"/>
      <c r="R28" s="82"/>
    </row>
    <row r="29" spans="1:18" ht="15" customHeight="1" x14ac:dyDescent="0.2">
      <c r="A29" s="21"/>
      <c r="B29" s="246" t="str">
        <f>'Direct - Assignment'!B27</f>
        <v>Salaries</v>
      </c>
      <c r="C29" s="145"/>
      <c r="D29" s="2"/>
      <c r="E29" s="2"/>
      <c r="F29" s="2"/>
      <c r="G29" s="2"/>
      <c r="H29" s="2"/>
      <c r="I29" s="2"/>
      <c r="J29" s="2"/>
      <c r="K29" s="2"/>
      <c r="L29" s="2"/>
      <c r="M29" s="10">
        <f>SUM(D29:L29)</f>
        <v>0</v>
      </c>
      <c r="N29" s="2"/>
      <c r="O29" s="2"/>
      <c r="P29" s="104">
        <f>SUM(N29:O29)</f>
        <v>0</v>
      </c>
      <c r="Q29" s="211">
        <f>+M29+P29</f>
        <v>0</v>
      </c>
      <c r="R29" s="82"/>
    </row>
    <row r="30" spans="1:18" ht="15" customHeight="1" x14ac:dyDescent="0.2">
      <c r="A30" s="21"/>
      <c r="B30" s="246" t="str">
        <f>'Direct - Assignment'!B28</f>
        <v>Payroll Taxes</v>
      </c>
      <c r="C30" s="145"/>
      <c r="D30" s="2"/>
      <c r="E30" s="2"/>
      <c r="F30" s="2"/>
      <c r="G30" s="2"/>
      <c r="H30" s="2"/>
      <c r="I30" s="2"/>
      <c r="J30" s="2"/>
      <c r="K30" s="2"/>
      <c r="L30" s="2"/>
      <c r="M30" s="10">
        <f t="shared" ref="M30:M33" si="16">SUM(D30:L30)</f>
        <v>0</v>
      </c>
      <c r="N30" s="2"/>
      <c r="O30" s="2"/>
      <c r="P30" s="104">
        <f t="shared" ref="P30:P53" si="17">SUM(N30:O30)</f>
        <v>0</v>
      </c>
      <c r="Q30" s="211">
        <f t="shared" ref="Q30:Q53" si="18">+M30+P30</f>
        <v>0</v>
      </c>
      <c r="R30" s="82"/>
    </row>
    <row r="31" spans="1:18" ht="15" customHeight="1" x14ac:dyDescent="0.2">
      <c r="A31" s="21"/>
      <c r="B31" s="246" t="str">
        <f>'Direct - Assignment'!B29</f>
        <v>Retirement</v>
      </c>
      <c r="C31" s="145"/>
      <c r="D31" s="2"/>
      <c r="E31" s="2"/>
      <c r="F31" s="2"/>
      <c r="G31" s="2"/>
      <c r="H31" s="2"/>
      <c r="I31" s="2"/>
      <c r="J31" s="2"/>
      <c r="K31" s="2"/>
      <c r="L31" s="2"/>
      <c r="M31" s="10">
        <f t="shared" si="16"/>
        <v>0</v>
      </c>
      <c r="N31" s="2"/>
      <c r="O31" s="2"/>
      <c r="P31" s="104">
        <f t="shared" si="17"/>
        <v>0</v>
      </c>
      <c r="Q31" s="211">
        <f t="shared" si="18"/>
        <v>0</v>
      </c>
      <c r="R31" s="82"/>
    </row>
    <row r="32" spans="1:18" ht="15" customHeight="1" x14ac:dyDescent="0.2">
      <c r="A32" s="21"/>
      <c r="B32" s="246" t="str">
        <f>'Direct - Assignment'!B30</f>
        <v>Benefits</v>
      </c>
      <c r="C32" s="145"/>
      <c r="D32" s="2"/>
      <c r="E32" s="2"/>
      <c r="F32" s="2"/>
      <c r="G32" s="2"/>
      <c r="H32" s="2"/>
      <c r="I32" s="2"/>
      <c r="J32" s="2"/>
      <c r="K32" s="2"/>
      <c r="L32" s="2"/>
      <c r="M32" s="10">
        <f t="shared" si="16"/>
        <v>0</v>
      </c>
      <c r="N32" s="2"/>
      <c r="O32" s="2"/>
      <c r="P32" s="104">
        <f t="shared" si="17"/>
        <v>0</v>
      </c>
      <c r="Q32" s="211">
        <f t="shared" si="18"/>
        <v>0</v>
      </c>
      <c r="R32" s="82"/>
    </row>
    <row r="33" spans="1:18" ht="15" customHeight="1" x14ac:dyDescent="0.2">
      <c r="A33" s="21"/>
      <c r="B33" s="142" t="str">
        <f>'Direct - Assignment'!B31</f>
        <v/>
      </c>
      <c r="C33" s="354"/>
      <c r="D33" s="2">
        <f>IFERROR(+D$7*$C33,0)</f>
        <v>0</v>
      </c>
      <c r="E33" s="2">
        <f t="shared" ref="E33:L48" si="19">IFERROR(+E$7*$C33,0)</f>
        <v>0</v>
      </c>
      <c r="F33" s="2">
        <f t="shared" si="19"/>
        <v>0</v>
      </c>
      <c r="G33" s="2">
        <f t="shared" si="19"/>
        <v>0</v>
      </c>
      <c r="H33" s="2">
        <f t="shared" si="19"/>
        <v>0</v>
      </c>
      <c r="I33" s="2">
        <f t="shared" si="19"/>
        <v>0</v>
      </c>
      <c r="J33" s="2">
        <f t="shared" si="19"/>
        <v>0</v>
      </c>
      <c r="K33" s="2">
        <f t="shared" si="19"/>
        <v>0</v>
      </c>
      <c r="L33" s="2">
        <f t="shared" si="19"/>
        <v>0</v>
      </c>
      <c r="M33" s="10">
        <f t="shared" si="16"/>
        <v>0</v>
      </c>
      <c r="N33" s="2">
        <f t="shared" ref="N33:O53" si="20">IFERROR(+N$7*$C33,0)</f>
        <v>0</v>
      </c>
      <c r="O33" s="2">
        <f t="shared" si="20"/>
        <v>0</v>
      </c>
      <c r="P33" s="104">
        <f t="shared" si="17"/>
        <v>0</v>
      </c>
      <c r="Q33" s="211">
        <f t="shared" si="18"/>
        <v>0</v>
      </c>
      <c r="R33" s="82"/>
    </row>
    <row r="34" spans="1:18" ht="15" customHeight="1" x14ac:dyDescent="0.2">
      <c r="A34" s="21"/>
      <c r="B34" s="271" t="str">
        <f>'Direct - Assignment'!B32</f>
        <v/>
      </c>
      <c r="C34" s="354"/>
      <c r="D34" s="2">
        <f t="shared" ref="D34:L49" si="21">IFERROR(+D$7*$C34,0)</f>
        <v>0</v>
      </c>
      <c r="E34" s="2">
        <f t="shared" si="19"/>
        <v>0</v>
      </c>
      <c r="F34" s="2">
        <f t="shared" si="19"/>
        <v>0</v>
      </c>
      <c r="G34" s="2">
        <f t="shared" si="19"/>
        <v>0</v>
      </c>
      <c r="H34" s="2">
        <f t="shared" si="19"/>
        <v>0</v>
      </c>
      <c r="I34" s="2">
        <f t="shared" si="19"/>
        <v>0</v>
      </c>
      <c r="J34" s="2">
        <f t="shared" si="19"/>
        <v>0</v>
      </c>
      <c r="K34" s="2">
        <f t="shared" si="19"/>
        <v>0</v>
      </c>
      <c r="L34" s="2">
        <f t="shared" si="19"/>
        <v>0</v>
      </c>
      <c r="M34" s="10">
        <f t="shared" ref="M34:M36" si="22">SUM(D34:L34)</f>
        <v>0</v>
      </c>
      <c r="N34" s="2">
        <f t="shared" si="20"/>
        <v>0</v>
      </c>
      <c r="O34" s="2">
        <f t="shared" si="20"/>
        <v>0</v>
      </c>
      <c r="P34" s="104">
        <f t="shared" si="17"/>
        <v>0</v>
      </c>
      <c r="Q34" s="211">
        <f t="shared" si="18"/>
        <v>0</v>
      </c>
      <c r="R34" s="82"/>
    </row>
    <row r="35" spans="1:18" ht="15" customHeight="1" x14ac:dyDescent="0.2">
      <c r="A35" s="21"/>
      <c r="B35" s="271" t="str">
        <f>'Direct - Assignment'!B33</f>
        <v/>
      </c>
      <c r="C35" s="354"/>
      <c r="D35" s="2">
        <f t="shared" si="21"/>
        <v>0</v>
      </c>
      <c r="E35" s="2">
        <f t="shared" si="19"/>
        <v>0</v>
      </c>
      <c r="F35" s="2">
        <f t="shared" si="19"/>
        <v>0</v>
      </c>
      <c r="G35" s="2">
        <f t="shared" si="19"/>
        <v>0</v>
      </c>
      <c r="H35" s="2">
        <f t="shared" si="19"/>
        <v>0</v>
      </c>
      <c r="I35" s="2">
        <f t="shared" si="19"/>
        <v>0</v>
      </c>
      <c r="J35" s="2">
        <f t="shared" si="19"/>
        <v>0</v>
      </c>
      <c r="K35" s="2">
        <f t="shared" si="19"/>
        <v>0</v>
      </c>
      <c r="L35" s="2">
        <f t="shared" si="19"/>
        <v>0</v>
      </c>
      <c r="M35" s="10">
        <f t="shared" si="22"/>
        <v>0</v>
      </c>
      <c r="N35" s="2">
        <f t="shared" si="20"/>
        <v>0</v>
      </c>
      <c r="O35" s="2">
        <f t="shared" si="20"/>
        <v>0</v>
      </c>
      <c r="P35" s="104">
        <f t="shared" si="17"/>
        <v>0</v>
      </c>
      <c r="Q35" s="211">
        <f t="shared" si="18"/>
        <v>0</v>
      </c>
      <c r="R35" s="82"/>
    </row>
    <row r="36" spans="1:18" ht="15" customHeight="1" x14ac:dyDescent="0.2">
      <c r="A36" s="21"/>
      <c r="B36" s="271" t="str">
        <f>'Direct - Assignment'!B34</f>
        <v/>
      </c>
      <c r="C36" s="354"/>
      <c r="D36" s="2">
        <f t="shared" si="21"/>
        <v>0</v>
      </c>
      <c r="E36" s="2">
        <f t="shared" si="19"/>
        <v>0</v>
      </c>
      <c r="F36" s="2">
        <f t="shared" si="19"/>
        <v>0</v>
      </c>
      <c r="G36" s="2">
        <f t="shared" si="19"/>
        <v>0</v>
      </c>
      <c r="H36" s="2">
        <f t="shared" si="19"/>
        <v>0</v>
      </c>
      <c r="I36" s="2">
        <f t="shared" si="19"/>
        <v>0</v>
      </c>
      <c r="J36" s="2">
        <f t="shared" si="19"/>
        <v>0</v>
      </c>
      <c r="K36" s="2">
        <f t="shared" si="19"/>
        <v>0</v>
      </c>
      <c r="L36" s="2">
        <f t="shared" si="19"/>
        <v>0</v>
      </c>
      <c r="M36" s="10">
        <f t="shared" si="22"/>
        <v>0</v>
      </c>
      <c r="N36" s="2">
        <f t="shared" si="20"/>
        <v>0</v>
      </c>
      <c r="O36" s="2">
        <f t="shared" si="20"/>
        <v>0</v>
      </c>
      <c r="P36" s="104">
        <f t="shared" si="17"/>
        <v>0</v>
      </c>
      <c r="Q36" s="211">
        <f t="shared" si="18"/>
        <v>0</v>
      </c>
      <c r="R36" s="82"/>
    </row>
    <row r="37" spans="1:18" ht="15" customHeight="1" x14ac:dyDescent="0.2">
      <c r="A37" s="21"/>
      <c r="B37" s="142" t="str">
        <f>'Direct - Assignment'!B35</f>
        <v/>
      </c>
      <c r="C37" s="354"/>
      <c r="D37" s="2">
        <f t="shared" si="21"/>
        <v>0</v>
      </c>
      <c r="E37" s="2">
        <f t="shared" si="19"/>
        <v>0</v>
      </c>
      <c r="F37" s="2">
        <f t="shared" si="19"/>
        <v>0</v>
      </c>
      <c r="G37" s="2">
        <f t="shared" si="19"/>
        <v>0</v>
      </c>
      <c r="H37" s="2">
        <f t="shared" si="19"/>
        <v>0</v>
      </c>
      <c r="I37" s="2">
        <f t="shared" si="19"/>
        <v>0</v>
      </c>
      <c r="J37" s="2">
        <f t="shared" si="19"/>
        <v>0</v>
      </c>
      <c r="K37" s="2">
        <f t="shared" si="19"/>
        <v>0</v>
      </c>
      <c r="L37" s="2">
        <f t="shared" si="19"/>
        <v>0</v>
      </c>
      <c r="M37" s="10">
        <f t="shared" ref="M37" si="23">SUM(D37:L37)</f>
        <v>0</v>
      </c>
      <c r="N37" s="2">
        <f t="shared" si="20"/>
        <v>0</v>
      </c>
      <c r="O37" s="2">
        <f t="shared" si="20"/>
        <v>0</v>
      </c>
      <c r="P37" s="104">
        <f t="shared" si="17"/>
        <v>0</v>
      </c>
      <c r="Q37" s="211">
        <f t="shared" si="18"/>
        <v>0</v>
      </c>
      <c r="R37" s="82"/>
    </row>
    <row r="38" spans="1:18" ht="15" customHeight="1" x14ac:dyDescent="0.2">
      <c r="A38" s="21"/>
      <c r="B38" s="271" t="str">
        <f>'Direct - Assignment'!B36</f>
        <v/>
      </c>
      <c r="C38" s="354"/>
      <c r="D38" s="2">
        <f t="shared" si="21"/>
        <v>0</v>
      </c>
      <c r="E38" s="2">
        <f t="shared" si="19"/>
        <v>0</v>
      </c>
      <c r="F38" s="2">
        <f t="shared" si="19"/>
        <v>0</v>
      </c>
      <c r="G38" s="2">
        <f t="shared" si="19"/>
        <v>0</v>
      </c>
      <c r="H38" s="2">
        <f t="shared" si="19"/>
        <v>0</v>
      </c>
      <c r="I38" s="2">
        <f t="shared" si="19"/>
        <v>0</v>
      </c>
      <c r="J38" s="2">
        <f t="shared" si="19"/>
        <v>0</v>
      </c>
      <c r="K38" s="2">
        <f t="shared" si="19"/>
        <v>0</v>
      </c>
      <c r="L38" s="2">
        <f t="shared" si="19"/>
        <v>0</v>
      </c>
      <c r="M38" s="10">
        <f t="shared" ref="M38:M40" si="24">SUM(D38:L38)</f>
        <v>0</v>
      </c>
      <c r="N38" s="2">
        <f t="shared" si="20"/>
        <v>0</v>
      </c>
      <c r="O38" s="2">
        <f t="shared" si="20"/>
        <v>0</v>
      </c>
      <c r="P38" s="104">
        <f t="shared" si="17"/>
        <v>0</v>
      </c>
      <c r="Q38" s="211">
        <f t="shared" si="18"/>
        <v>0</v>
      </c>
      <c r="R38" s="82"/>
    </row>
    <row r="39" spans="1:18" ht="15" customHeight="1" x14ac:dyDescent="0.2">
      <c r="A39" s="21"/>
      <c r="B39" s="271" t="str">
        <f>'Direct - Assignment'!B37</f>
        <v/>
      </c>
      <c r="C39" s="354"/>
      <c r="D39" s="2">
        <f t="shared" si="21"/>
        <v>0</v>
      </c>
      <c r="E39" s="2">
        <f t="shared" si="19"/>
        <v>0</v>
      </c>
      <c r="F39" s="2">
        <f t="shared" si="19"/>
        <v>0</v>
      </c>
      <c r="G39" s="2">
        <f t="shared" si="19"/>
        <v>0</v>
      </c>
      <c r="H39" s="2">
        <f t="shared" si="19"/>
        <v>0</v>
      </c>
      <c r="I39" s="2">
        <f t="shared" si="19"/>
        <v>0</v>
      </c>
      <c r="J39" s="2">
        <f t="shared" si="19"/>
        <v>0</v>
      </c>
      <c r="K39" s="2">
        <f t="shared" si="19"/>
        <v>0</v>
      </c>
      <c r="L39" s="2">
        <f t="shared" si="19"/>
        <v>0</v>
      </c>
      <c r="M39" s="10">
        <f t="shared" si="24"/>
        <v>0</v>
      </c>
      <c r="N39" s="2">
        <f t="shared" si="20"/>
        <v>0</v>
      </c>
      <c r="O39" s="2">
        <f t="shared" si="20"/>
        <v>0</v>
      </c>
      <c r="P39" s="104">
        <f t="shared" si="17"/>
        <v>0</v>
      </c>
      <c r="Q39" s="211">
        <f t="shared" si="18"/>
        <v>0</v>
      </c>
      <c r="R39" s="82"/>
    </row>
    <row r="40" spans="1:18" ht="15" customHeight="1" x14ac:dyDescent="0.2">
      <c r="A40" s="21"/>
      <c r="B40" s="271" t="str">
        <f>'Direct - Assignment'!B38</f>
        <v/>
      </c>
      <c r="C40" s="354"/>
      <c r="D40" s="2">
        <f t="shared" si="21"/>
        <v>0</v>
      </c>
      <c r="E40" s="2">
        <f t="shared" si="19"/>
        <v>0</v>
      </c>
      <c r="F40" s="2">
        <f t="shared" si="19"/>
        <v>0</v>
      </c>
      <c r="G40" s="2">
        <f t="shared" si="19"/>
        <v>0</v>
      </c>
      <c r="H40" s="2">
        <f t="shared" si="19"/>
        <v>0</v>
      </c>
      <c r="I40" s="2">
        <f t="shared" si="19"/>
        <v>0</v>
      </c>
      <c r="J40" s="2">
        <f t="shared" si="19"/>
        <v>0</v>
      </c>
      <c r="K40" s="2">
        <f t="shared" si="19"/>
        <v>0</v>
      </c>
      <c r="L40" s="2">
        <f t="shared" si="19"/>
        <v>0</v>
      </c>
      <c r="M40" s="10">
        <f t="shared" si="24"/>
        <v>0</v>
      </c>
      <c r="N40" s="2">
        <f t="shared" si="20"/>
        <v>0</v>
      </c>
      <c r="O40" s="2">
        <f t="shared" si="20"/>
        <v>0</v>
      </c>
      <c r="P40" s="104">
        <f t="shared" si="17"/>
        <v>0</v>
      </c>
      <c r="Q40" s="211">
        <f t="shared" si="18"/>
        <v>0</v>
      </c>
      <c r="R40" s="82"/>
    </row>
    <row r="41" spans="1:18" ht="15" customHeight="1" x14ac:dyDescent="0.2">
      <c r="A41" s="21"/>
      <c r="B41" s="142" t="str">
        <f>'Direct - Assignment'!B39</f>
        <v/>
      </c>
      <c r="C41" s="354"/>
      <c r="D41" s="2">
        <f t="shared" si="21"/>
        <v>0</v>
      </c>
      <c r="E41" s="2">
        <f t="shared" si="19"/>
        <v>0</v>
      </c>
      <c r="F41" s="2">
        <f t="shared" si="19"/>
        <v>0</v>
      </c>
      <c r="G41" s="2">
        <f t="shared" si="19"/>
        <v>0</v>
      </c>
      <c r="H41" s="2">
        <f t="shared" si="19"/>
        <v>0</v>
      </c>
      <c r="I41" s="2">
        <f t="shared" si="19"/>
        <v>0</v>
      </c>
      <c r="J41" s="2">
        <f t="shared" si="19"/>
        <v>0</v>
      </c>
      <c r="K41" s="2">
        <f t="shared" si="19"/>
        <v>0</v>
      </c>
      <c r="L41" s="2">
        <f t="shared" si="19"/>
        <v>0</v>
      </c>
      <c r="M41" s="10">
        <f t="shared" ref="M41" si="25">SUM(D41:L41)</f>
        <v>0</v>
      </c>
      <c r="N41" s="2">
        <f t="shared" si="20"/>
        <v>0</v>
      </c>
      <c r="O41" s="2">
        <f t="shared" si="20"/>
        <v>0</v>
      </c>
      <c r="P41" s="104">
        <f t="shared" si="17"/>
        <v>0</v>
      </c>
      <c r="Q41" s="211">
        <f t="shared" si="18"/>
        <v>0</v>
      </c>
      <c r="R41" s="82"/>
    </row>
    <row r="42" spans="1:18" ht="15" customHeight="1" x14ac:dyDescent="0.2">
      <c r="A42" s="21"/>
      <c r="B42" s="271" t="str">
        <f>'Direct - Assignment'!B40</f>
        <v/>
      </c>
      <c r="C42" s="354"/>
      <c r="D42" s="2">
        <f t="shared" si="21"/>
        <v>0</v>
      </c>
      <c r="E42" s="2">
        <f t="shared" si="19"/>
        <v>0</v>
      </c>
      <c r="F42" s="2">
        <f t="shared" si="19"/>
        <v>0</v>
      </c>
      <c r="G42" s="2">
        <f t="shared" si="19"/>
        <v>0</v>
      </c>
      <c r="H42" s="2">
        <f t="shared" si="19"/>
        <v>0</v>
      </c>
      <c r="I42" s="2">
        <f t="shared" si="19"/>
        <v>0</v>
      </c>
      <c r="J42" s="2">
        <f t="shared" si="19"/>
        <v>0</v>
      </c>
      <c r="K42" s="2">
        <f t="shared" si="19"/>
        <v>0</v>
      </c>
      <c r="L42" s="2">
        <f t="shared" si="19"/>
        <v>0</v>
      </c>
      <c r="M42" s="10">
        <f t="shared" ref="M42:M44" si="26">SUM(D42:L42)</f>
        <v>0</v>
      </c>
      <c r="N42" s="2">
        <f t="shared" si="20"/>
        <v>0</v>
      </c>
      <c r="O42" s="2">
        <f t="shared" si="20"/>
        <v>0</v>
      </c>
      <c r="P42" s="104">
        <f t="shared" si="17"/>
        <v>0</v>
      </c>
      <c r="Q42" s="211">
        <f t="shared" si="18"/>
        <v>0</v>
      </c>
      <c r="R42" s="82"/>
    </row>
    <row r="43" spans="1:18" ht="15" customHeight="1" x14ac:dyDescent="0.2">
      <c r="A43" s="21"/>
      <c r="B43" s="271" t="str">
        <f>'Direct - Assignment'!B41</f>
        <v/>
      </c>
      <c r="C43" s="354"/>
      <c r="D43" s="2">
        <f t="shared" si="21"/>
        <v>0</v>
      </c>
      <c r="E43" s="2">
        <f t="shared" si="19"/>
        <v>0</v>
      </c>
      <c r="F43" s="2">
        <f t="shared" si="19"/>
        <v>0</v>
      </c>
      <c r="G43" s="2">
        <f t="shared" si="19"/>
        <v>0</v>
      </c>
      <c r="H43" s="2">
        <f t="shared" si="19"/>
        <v>0</v>
      </c>
      <c r="I43" s="2">
        <f t="shared" si="19"/>
        <v>0</v>
      </c>
      <c r="J43" s="2">
        <f t="shared" si="19"/>
        <v>0</v>
      </c>
      <c r="K43" s="2">
        <f t="shared" si="19"/>
        <v>0</v>
      </c>
      <c r="L43" s="2">
        <f t="shared" si="19"/>
        <v>0</v>
      </c>
      <c r="M43" s="10">
        <f t="shared" si="26"/>
        <v>0</v>
      </c>
      <c r="N43" s="2">
        <f t="shared" si="20"/>
        <v>0</v>
      </c>
      <c r="O43" s="2">
        <f t="shared" si="20"/>
        <v>0</v>
      </c>
      <c r="P43" s="104">
        <f t="shared" si="17"/>
        <v>0</v>
      </c>
      <c r="Q43" s="211">
        <f t="shared" si="18"/>
        <v>0</v>
      </c>
      <c r="R43" s="82"/>
    </row>
    <row r="44" spans="1:18" ht="15" customHeight="1" x14ac:dyDescent="0.2">
      <c r="A44" s="21"/>
      <c r="B44" s="271" t="str">
        <f>'Direct - Assignment'!B42</f>
        <v/>
      </c>
      <c r="C44" s="354"/>
      <c r="D44" s="2">
        <f t="shared" si="21"/>
        <v>0</v>
      </c>
      <c r="E44" s="2">
        <f t="shared" si="19"/>
        <v>0</v>
      </c>
      <c r="F44" s="2">
        <f t="shared" si="19"/>
        <v>0</v>
      </c>
      <c r="G44" s="2">
        <f t="shared" si="19"/>
        <v>0</v>
      </c>
      <c r="H44" s="2">
        <f t="shared" si="19"/>
        <v>0</v>
      </c>
      <c r="I44" s="2">
        <f t="shared" si="19"/>
        <v>0</v>
      </c>
      <c r="J44" s="2">
        <f t="shared" si="19"/>
        <v>0</v>
      </c>
      <c r="K44" s="2">
        <f t="shared" si="19"/>
        <v>0</v>
      </c>
      <c r="L44" s="2">
        <f t="shared" si="19"/>
        <v>0</v>
      </c>
      <c r="M44" s="10">
        <f t="shared" si="26"/>
        <v>0</v>
      </c>
      <c r="N44" s="2">
        <f t="shared" si="20"/>
        <v>0</v>
      </c>
      <c r="O44" s="2">
        <f t="shared" si="20"/>
        <v>0</v>
      </c>
      <c r="P44" s="104">
        <f t="shared" si="17"/>
        <v>0</v>
      </c>
      <c r="Q44" s="211">
        <f t="shared" si="18"/>
        <v>0</v>
      </c>
      <c r="R44" s="82"/>
    </row>
    <row r="45" spans="1:18" ht="15" customHeight="1" x14ac:dyDescent="0.2">
      <c r="A45" s="21"/>
      <c r="B45" s="142" t="str">
        <f>'Direct - Assignment'!B43</f>
        <v/>
      </c>
      <c r="C45" s="354"/>
      <c r="D45" s="2">
        <f t="shared" si="21"/>
        <v>0</v>
      </c>
      <c r="E45" s="2">
        <f t="shared" si="19"/>
        <v>0</v>
      </c>
      <c r="F45" s="2">
        <f t="shared" si="19"/>
        <v>0</v>
      </c>
      <c r="G45" s="2">
        <f t="shared" si="19"/>
        <v>0</v>
      </c>
      <c r="H45" s="2">
        <f t="shared" si="19"/>
        <v>0</v>
      </c>
      <c r="I45" s="2">
        <f t="shared" si="19"/>
        <v>0</v>
      </c>
      <c r="J45" s="2">
        <f t="shared" si="19"/>
        <v>0</v>
      </c>
      <c r="K45" s="2">
        <f t="shared" si="19"/>
        <v>0</v>
      </c>
      <c r="L45" s="2">
        <f t="shared" si="19"/>
        <v>0</v>
      </c>
      <c r="M45" s="10">
        <f t="shared" ref="M45" si="27">SUM(D45:L45)</f>
        <v>0</v>
      </c>
      <c r="N45" s="2">
        <f t="shared" si="20"/>
        <v>0</v>
      </c>
      <c r="O45" s="2">
        <f t="shared" si="20"/>
        <v>0</v>
      </c>
      <c r="P45" s="104">
        <f t="shared" si="17"/>
        <v>0</v>
      </c>
      <c r="Q45" s="211">
        <f t="shared" si="18"/>
        <v>0</v>
      </c>
      <c r="R45" s="82"/>
    </row>
    <row r="46" spans="1:18" ht="15" customHeight="1" x14ac:dyDescent="0.2">
      <c r="A46" s="21"/>
      <c r="B46" s="271" t="str">
        <f>'Direct - Assignment'!B44</f>
        <v/>
      </c>
      <c r="C46" s="354"/>
      <c r="D46" s="2">
        <f t="shared" si="21"/>
        <v>0</v>
      </c>
      <c r="E46" s="2">
        <f t="shared" si="19"/>
        <v>0</v>
      </c>
      <c r="F46" s="2">
        <f t="shared" si="19"/>
        <v>0</v>
      </c>
      <c r="G46" s="2">
        <f t="shared" si="19"/>
        <v>0</v>
      </c>
      <c r="H46" s="2">
        <f t="shared" si="19"/>
        <v>0</v>
      </c>
      <c r="I46" s="2">
        <f t="shared" si="19"/>
        <v>0</v>
      </c>
      <c r="J46" s="2">
        <f t="shared" si="19"/>
        <v>0</v>
      </c>
      <c r="K46" s="2">
        <f t="shared" si="19"/>
        <v>0</v>
      </c>
      <c r="L46" s="2">
        <f t="shared" si="19"/>
        <v>0</v>
      </c>
      <c r="M46" s="10">
        <f t="shared" ref="M46:M53" si="28">SUM(D46:L46)</f>
        <v>0</v>
      </c>
      <c r="N46" s="2">
        <f t="shared" si="20"/>
        <v>0</v>
      </c>
      <c r="O46" s="2">
        <f t="shared" si="20"/>
        <v>0</v>
      </c>
      <c r="P46" s="104">
        <f t="shared" si="17"/>
        <v>0</v>
      </c>
      <c r="Q46" s="211">
        <f t="shared" si="18"/>
        <v>0</v>
      </c>
      <c r="R46" s="82"/>
    </row>
    <row r="47" spans="1:18" ht="15" customHeight="1" x14ac:dyDescent="0.2">
      <c r="A47" s="21"/>
      <c r="B47" s="271" t="str">
        <f>'Direct - Assignment'!B45</f>
        <v/>
      </c>
      <c r="C47" s="354"/>
      <c r="D47" s="2">
        <f t="shared" si="21"/>
        <v>0</v>
      </c>
      <c r="E47" s="2">
        <f t="shared" si="19"/>
        <v>0</v>
      </c>
      <c r="F47" s="2">
        <f t="shared" si="19"/>
        <v>0</v>
      </c>
      <c r="G47" s="2">
        <f t="shared" si="19"/>
        <v>0</v>
      </c>
      <c r="H47" s="2">
        <f t="shared" si="19"/>
        <v>0</v>
      </c>
      <c r="I47" s="2">
        <f t="shared" si="19"/>
        <v>0</v>
      </c>
      <c r="J47" s="2">
        <f t="shared" si="19"/>
        <v>0</v>
      </c>
      <c r="K47" s="2">
        <f t="shared" si="19"/>
        <v>0</v>
      </c>
      <c r="L47" s="2">
        <f t="shared" si="19"/>
        <v>0</v>
      </c>
      <c r="M47" s="10">
        <f t="shared" si="28"/>
        <v>0</v>
      </c>
      <c r="N47" s="2">
        <f t="shared" si="20"/>
        <v>0</v>
      </c>
      <c r="O47" s="2">
        <f t="shared" si="20"/>
        <v>0</v>
      </c>
      <c r="P47" s="104">
        <f t="shared" si="17"/>
        <v>0</v>
      </c>
      <c r="Q47" s="211">
        <f t="shared" si="18"/>
        <v>0</v>
      </c>
      <c r="R47" s="82"/>
    </row>
    <row r="48" spans="1:18" ht="15" customHeight="1" x14ac:dyDescent="0.2">
      <c r="A48" s="21"/>
      <c r="B48" s="271" t="str">
        <f>'Direct - Assignment'!B46</f>
        <v/>
      </c>
      <c r="C48" s="354"/>
      <c r="D48" s="2">
        <f t="shared" si="21"/>
        <v>0</v>
      </c>
      <c r="E48" s="2">
        <f t="shared" si="19"/>
        <v>0</v>
      </c>
      <c r="F48" s="2">
        <f t="shared" si="19"/>
        <v>0</v>
      </c>
      <c r="G48" s="2">
        <f t="shared" si="19"/>
        <v>0</v>
      </c>
      <c r="H48" s="2">
        <f t="shared" si="19"/>
        <v>0</v>
      </c>
      <c r="I48" s="2">
        <f t="shared" si="19"/>
        <v>0</v>
      </c>
      <c r="J48" s="2">
        <f t="shared" si="19"/>
        <v>0</v>
      </c>
      <c r="K48" s="2">
        <f t="shared" si="19"/>
        <v>0</v>
      </c>
      <c r="L48" s="2">
        <f t="shared" si="19"/>
        <v>0</v>
      </c>
      <c r="M48" s="10">
        <f t="shared" si="28"/>
        <v>0</v>
      </c>
      <c r="N48" s="2">
        <f t="shared" si="20"/>
        <v>0</v>
      </c>
      <c r="O48" s="2">
        <f t="shared" si="20"/>
        <v>0</v>
      </c>
      <c r="P48" s="104">
        <f t="shared" si="17"/>
        <v>0</v>
      </c>
      <c r="Q48" s="211">
        <f t="shared" si="18"/>
        <v>0</v>
      </c>
      <c r="R48" s="82"/>
    </row>
    <row r="49" spans="1:18" ht="15" customHeight="1" x14ac:dyDescent="0.2">
      <c r="A49" s="21"/>
      <c r="B49" s="271" t="str">
        <f>'Direct - Assignment'!B47</f>
        <v/>
      </c>
      <c r="C49" s="354"/>
      <c r="D49" s="2">
        <f t="shared" si="21"/>
        <v>0</v>
      </c>
      <c r="E49" s="2">
        <f t="shared" si="21"/>
        <v>0</v>
      </c>
      <c r="F49" s="2">
        <f t="shared" si="21"/>
        <v>0</v>
      </c>
      <c r="G49" s="2">
        <f t="shared" si="21"/>
        <v>0</v>
      </c>
      <c r="H49" s="2">
        <f t="shared" si="21"/>
        <v>0</v>
      </c>
      <c r="I49" s="2">
        <f t="shared" si="21"/>
        <v>0</v>
      </c>
      <c r="J49" s="2">
        <f t="shared" si="21"/>
        <v>0</v>
      </c>
      <c r="K49" s="2">
        <f t="shared" si="21"/>
        <v>0</v>
      </c>
      <c r="L49" s="2">
        <f t="shared" si="21"/>
        <v>0</v>
      </c>
      <c r="M49" s="10">
        <f t="shared" si="28"/>
        <v>0</v>
      </c>
      <c r="N49" s="2">
        <f t="shared" si="20"/>
        <v>0</v>
      </c>
      <c r="O49" s="2">
        <f t="shared" si="20"/>
        <v>0</v>
      </c>
      <c r="P49" s="104">
        <f t="shared" si="17"/>
        <v>0</v>
      </c>
      <c r="Q49" s="211">
        <f t="shared" si="18"/>
        <v>0</v>
      </c>
      <c r="R49" s="82"/>
    </row>
    <row r="50" spans="1:18" ht="15" customHeight="1" x14ac:dyDescent="0.2">
      <c r="A50" s="21"/>
      <c r="B50" s="271" t="str">
        <f>'Direct - Assignment'!B48</f>
        <v/>
      </c>
      <c r="C50" s="354"/>
      <c r="D50" s="2">
        <f t="shared" ref="D50:L53" si="29">IFERROR(+D$7*$C50,0)</f>
        <v>0</v>
      </c>
      <c r="E50" s="2">
        <f t="shared" si="29"/>
        <v>0</v>
      </c>
      <c r="F50" s="2">
        <f t="shared" si="29"/>
        <v>0</v>
      </c>
      <c r="G50" s="2">
        <f t="shared" si="29"/>
        <v>0</v>
      </c>
      <c r="H50" s="2">
        <f t="shared" si="29"/>
        <v>0</v>
      </c>
      <c r="I50" s="2">
        <f t="shared" si="29"/>
        <v>0</v>
      </c>
      <c r="J50" s="2">
        <f t="shared" si="29"/>
        <v>0</v>
      </c>
      <c r="K50" s="2">
        <f t="shared" si="29"/>
        <v>0</v>
      </c>
      <c r="L50" s="2">
        <f t="shared" si="29"/>
        <v>0</v>
      </c>
      <c r="M50" s="10">
        <f t="shared" si="28"/>
        <v>0</v>
      </c>
      <c r="N50" s="2">
        <f t="shared" si="20"/>
        <v>0</v>
      </c>
      <c r="O50" s="2">
        <f t="shared" si="20"/>
        <v>0</v>
      </c>
      <c r="P50" s="104">
        <f t="shared" si="17"/>
        <v>0</v>
      </c>
      <c r="Q50" s="211">
        <f t="shared" si="18"/>
        <v>0</v>
      </c>
      <c r="R50" s="82"/>
    </row>
    <row r="51" spans="1:18" ht="15" customHeight="1" x14ac:dyDescent="0.2">
      <c r="A51" s="21"/>
      <c r="B51" s="271" t="str">
        <f>'Direct - Assignment'!B49</f>
        <v/>
      </c>
      <c r="C51" s="354"/>
      <c r="D51" s="2">
        <f t="shared" si="29"/>
        <v>0</v>
      </c>
      <c r="E51" s="2">
        <f t="shared" si="29"/>
        <v>0</v>
      </c>
      <c r="F51" s="2">
        <f t="shared" si="29"/>
        <v>0</v>
      </c>
      <c r="G51" s="2">
        <f t="shared" si="29"/>
        <v>0</v>
      </c>
      <c r="H51" s="2">
        <f t="shared" si="29"/>
        <v>0</v>
      </c>
      <c r="I51" s="2">
        <f t="shared" si="29"/>
        <v>0</v>
      </c>
      <c r="J51" s="2">
        <f t="shared" si="29"/>
        <v>0</v>
      </c>
      <c r="K51" s="2">
        <f t="shared" si="29"/>
        <v>0</v>
      </c>
      <c r="L51" s="2">
        <f t="shared" si="29"/>
        <v>0</v>
      </c>
      <c r="M51" s="10">
        <f t="shared" si="28"/>
        <v>0</v>
      </c>
      <c r="N51" s="2">
        <f t="shared" si="20"/>
        <v>0</v>
      </c>
      <c r="O51" s="2">
        <f t="shared" si="20"/>
        <v>0</v>
      </c>
      <c r="P51" s="104">
        <f t="shared" si="17"/>
        <v>0</v>
      </c>
      <c r="Q51" s="211">
        <f t="shared" si="18"/>
        <v>0</v>
      </c>
      <c r="R51" s="82"/>
    </row>
    <row r="52" spans="1:18" ht="15" customHeight="1" x14ac:dyDescent="0.2">
      <c r="A52" s="21"/>
      <c r="B52" s="271" t="str">
        <f>'Direct - Assignment'!B50</f>
        <v/>
      </c>
      <c r="C52" s="354"/>
      <c r="D52" s="2">
        <f t="shared" si="29"/>
        <v>0</v>
      </c>
      <c r="E52" s="2">
        <f t="shared" si="29"/>
        <v>0</v>
      </c>
      <c r="F52" s="2">
        <f t="shared" si="29"/>
        <v>0</v>
      </c>
      <c r="G52" s="2">
        <f t="shared" si="29"/>
        <v>0</v>
      </c>
      <c r="H52" s="2">
        <f t="shared" si="29"/>
        <v>0</v>
      </c>
      <c r="I52" s="2">
        <f t="shared" si="29"/>
        <v>0</v>
      </c>
      <c r="J52" s="2">
        <f t="shared" si="29"/>
        <v>0</v>
      </c>
      <c r="K52" s="2">
        <f t="shared" si="29"/>
        <v>0</v>
      </c>
      <c r="L52" s="2">
        <f t="shared" si="29"/>
        <v>0</v>
      </c>
      <c r="M52" s="10">
        <f t="shared" si="28"/>
        <v>0</v>
      </c>
      <c r="N52" s="2">
        <f t="shared" si="20"/>
        <v>0</v>
      </c>
      <c r="O52" s="2">
        <f t="shared" si="20"/>
        <v>0</v>
      </c>
      <c r="P52" s="104">
        <f t="shared" si="17"/>
        <v>0</v>
      </c>
      <c r="Q52" s="211">
        <f t="shared" si="18"/>
        <v>0</v>
      </c>
      <c r="R52" s="82"/>
    </row>
    <row r="53" spans="1:18" ht="15" customHeight="1" x14ac:dyDescent="0.2">
      <c r="A53" s="21"/>
      <c r="B53" s="271" t="str">
        <f>'Direct - Assignment'!B51</f>
        <v/>
      </c>
      <c r="C53" s="354"/>
      <c r="D53" s="2">
        <f t="shared" si="29"/>
        <v>0</v>
      </c>
      <c r="E53" s="2">
        <f t="shared" si="29"/>
        <v>0</v>
      </c>
      <c r="F53" s="2">
        <f t="shared" si="29"/>
        <v>0</v>
      </c>
      <c r="G53" s="2">
        <f t="shared" si="29"/>
        <v>0</v>
      </c>
      <c r="H53" s="2">
        <f t="shared" si="29"/>
        <v>0</v>
      </c>
      <c r="I53" s="2">
        <f t="shared" si="29"/>
        <v>0</v>
      </c>
      <c r="J53" s="2">
        <f t="shared" si="29"/>
        <v>0</v>
      </c>
      <c r="K53" s="2">
        <f t="shared" si="29"/>
        <v>0</v>
      </c>
      <c r="L53" s="2">
        <f t="shared" si="29"/>
        <v>0</v>
      </c>
      <c r="M53" s="10">
        <f t="shared" si="28"/>
        <v>0</v>
      </c>
      <c r="N53" s="2">
        <f t="shared" si="20"/>
        <v>0</v>
      </c>
      <c r="O53" s="2">
        <f t="shared" si="20"/>
        <v>0</v>
      </c>
      <c r="P53" s="104">
        <f t="shared" si="17"/>
        <v>0</v>
      </c>
      <c r="Q53" s="211">
        <f t="shared" si="18"/>
        <v>0</v>
      </c>
      <c r="R53" s="82"/>
    </row>
    <row r="54" spans="1:18" ht="15" customHeight="1" x14ac:dyDescent="0.2">
      <c r="A54" s="21"/>
      <c r="B54" s="248" t="s">
        <v>2</v>
      </c>
      <c r="C54" s="147">
        <f>SUM(C26:C53)</f>
        <v>0</v>
      </c>
      <c r="D54" s="6">
        <f>SUM(D27:D53)</f>
        <v>0</v>
      </c>
      <c r="E54" s="6">
        <f t="shared" ref="E54:L54" si="30">SUM(E27:E53)</f>
        <v>0</v>
      </c>
      <c r="F54" s="6">
        <f t="shared" si="30"/>
        <v>0</v>
      </c>
      <c r="G54" s="6">
        <f t="shared" si="30"/>
        <v>0</v>
      </c>
      <c r="H54" s="6">
        <f t="shared" si="30"/>
        <v>0</v>
      </c>
      <c r="I54" s="6">
        <f t="shared" si="30"/>
        <v>0</v>
      </c>
      <c r="J54" s="6">
        <f t="shared" si="30"/>
        <v>0</v>
      </c>
      <c r="K54" s="6">
        <f t="shared" si="30"/>
        <v>0</v>
      </c>
      <c r="L54" s="6">
        <f t="shared" si="30"/>
        <v>0</v>
      </c>
      <c r="M54" s="13">
        <f>SUM(M26:M53)</f>
        <v>0</v>
      </c>
      <c r="N54" s="6">
        <f t="shared" ref="N54" si="31">SUM(N27:N53)</f>
        <v>0</v>
      </c>
      <c r="O54" s="6">
        <f t="shared" ref="O54" si="32">SUM(O27:O53)</f>
        <v>0</v>
      </c>
      <c r="P54" s="107">
        <f>SUM(P27:P53)</f>
        <v>0</v>
      </c>
      <c r="Q54" s="214">
        <f>SUM(Q27:Q53)</f>
        <v>0</v>
      </c>
      <c r="R54" s="82"/>
    </row>
    <row r="55" spans="1:18" ht="15" customHeight="1" x14ac:dyDescent="0.2">
      <c r="A55" s="21"/>
      <c r="B55" s="271" t="str">
        <f>'Direct - Assignment'!B53</f>
        <v>Indirect Allocation</v>
      </c>
      <c r="C55" s="146"/>
      <c r="D55" s="5"/>
      <c r="E55" s="5"/>
      <c r="F55" s="5"/>
      <c r="G55" s="5"/>
      <c r="H55" s="5"/>
      <c r="I55" s="5"/>
      <c r="J55" s="5"/>
      <c r="K55" s="5"/>
      <c r="L55" s="5"/>
      <c r="M55" s="10"/>
      <c r="N55" s="5"/>
      <c r="O55" s="5"/>
      <c r="P55" s="104"/>
      <c r="Q55" s="211"/>
      <c r="R55" s="82"/>
    </row>
    <row r="56" spans="1:18" ht="15" customHeight="1" x14ac:dyDescent="0.2">
      <c r="A56" s="21"/>
      <c r="B56" s="261" t="str">
        <f>'Direct - Assignment'!B54</f>
        <v>TOTAL EXPENSES with Indirect Allocation</v>
      </c>
      <c r="C56" s="146"/>
      <c r="D56" s="5"/>
      <c r="E56" s="5"/>
      <c r="F56" s="5"/>
      <c r="G56" s="5"/>
      <c r="H56" s="5"/>
      <c r="I56" s="5"/>
      <c r="J56" s="5"/>
      <c r="K56" s="5"/>
      <c r="L56" s="5"/>
      <c r="M56" s="10"/>
      <c r="N56" s="5"/>
      <c r="O56" s="5"/>
      <c r="P56" s="104"/>
      <c r="Q56" s="211"/>
      <c r="R56" s="82"/>
    </row>
    <row r="57" spans="1:18" ht="15" customHeight="1" x14ac:dyDescent="0.2">
      <c r="A57" s="21"/>
      <c r="B57" s="271" t="str">
        <f>'Direct - Assignment'!B55</f>
        <v>Fundraising Allocation</v>
      </c>
      <c r="C57" s="146"/>
      <c r="D57" s="5"/>
      <c r="E57" s="5"/>
      <c r="F57" s="5"/>
      <c r="G57" s="5"/>
      <c r="H57" s="5"/>
      <c r="I57" s="5"/>
      <c r="J57" s="5"/>
      <c r="K57" s="5"/>
      <c r="L57" s="5"/>
      <c r="M57" s="10"/>
      <c r="N57" s="5"/>
      <c r="O57" s="5"/>
      <c r="P57" s="104"/>
      <c r="Q57" s="211"/>
      <c r="R57" s="82"/>
    </row>
    <row r="58" spans="1:18" ht="15" customHeight="1" x14ac:dyDescent="0.2">
      <c r="A58" s="21"/>
      <c r="B58" s="261" t="str">
        <f>'Direct - Assignment'!B56</f>
        <v>TOTAL EXPENSES with All Allocations</v>
      </c>
      <c r="C58" s="146"/>
      <c r="D58" s="5"/>
      <c r="E58" s="5"/>
      <c r="F58" s="5"/>
      <c r="G58" s="5"/>
      <c r="H58" s="5"/>
      <c r="I58" s="5"/>
      <c r="J58" s="5"/>
      <c r="K58" s="5"/>
      <c r="L58" s="5"/>
      <c r="M58" s="10"/>
      <c r="N58" s="5"/>
      <c r="O58" s="5"/>
      <c r="P58" s="104"/>
      <c r="Q58" s="211"/>
      <c r="R58" s="82"/>
    </row>
    <row r="59" spans="1:18" ht="15" customHeight="1" thickBot="1" x14ac:dyDescent="0.25">
      <c r="A59" s="244"/>
      <c r="B59" s="266" t="str">
        <f>'Your Chart of Accounts'!C66</f>
        <v>Change in Net Assets</v>
      </c>
      <c r="C59" s="267"/>
      <c r="D59" s="267"/>
      <c r="E59" s="267"/>
      <c r="F59" s="267"/>
      <c r="G59" s="267"/>
      <c r="H59" s="267"/>
      <c r="I59" s="267"/>
      <c r="J59" s="267"/>
      <c r="K59" s="267"/>
      <c r="L59" s="267"/>
      <c r="M59" s="268"/>
      <c r="N59" s="267"/>
      <c r="O59" s="267"/>
      <c r="P59" s="272"/>
      <c r="Q59" s="270"/>
      <c r="R59" s="82"/>
    </row>
    <row r="60" spans="1:18" ht="12.75" thickTop="1" x14ac:dyDescent="0.2"/>
  </sheetData>
  <mergeCells count="6">
    <mergeCell ref="A6:A9"/>
    <mergeCell ref="A1:B1"/>
    <mergeCell ref="D2:M2"/>
    <mergeCell ref="N2:P2"/>
    <mergeCell ref="D3:M3"/>
    <mergeCell ref="N3:P3"/>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5" id="{8DEB003A-92CA-41BC-BE0D-76E0A224F902}">
            <xm:f>'Your Chart of Accounts'!$C18=0</xm:f>
            <x14:dxf>
              <fill>
                <patternFill>
                  <bgColor theme="0" tint="-0.14996795556505021"/>
                </patternFill>
              </fill>
            </x14:dxf>
          </x14:cfRule>
          <x14:cfRule type="expression" priority="22" id="{E0136FAD-21E3-411D-B420-8D59CC9980F0}">
            <xm:f>'Your Chart of Accounts'!$C18=0</xm:f>
            <x14:dxf>
              <fill>
                <patternFill>
                  <bgColor theme="0" tint="-0.14996795556505021"/>
                </patternFill>
              </fill>
            </x14:dxf>
          </x14:cfRule>
          <xm:sqref>C11:C17 C19:C23 C33:C53</xm:sqref>
        </x14:conditionalFormatting>
        <x14:conditionalFormatting xmlns:xm="http://schemas.microsoft.com/office/excel/2006/main">
          <x14:cfRule type="expression" priority="2" id="{AB7A0CB9-58B8-454C-92EA-79CE644E3CD1}">
            <xm:f>'Your Programs'!$B$24=0</xm:f>
            <x14:dxf>
              <fill>
                <patternFill>
                  <bgColor theme="0" tint="-0.14996795556505021"/>
                </patternFill>
              </fill>
            </x14:dxf>
          </x14:cfRule>
          <xm:sqref>C16:C17</xm:sqref>
        </x14:conditionalFormatting>
        <x14:conditionalFormatting xmlns:xm="http://schemas.microsoft.com/office/excel/2006/main">
          <x14:cfRule type="expression" priority="1" id="{8E32DE75-FC4F-446E-BE6F-AA633975F9EA}">
            <xm:f>'Your Chart of Accounts'!$B40="H"</xm:f>
            <x14:dxf>
              <font>
                <b/>
                <i/>
              </font>
            </x14:dxf>
          </x14:cfRule>
          <xm:sqref>B33:B53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workbookViewId="0">
      <pane xSplit="3" ySplit="4" topLeftCell="D5" activePane="bottomRight" state="frozen"/>
      <selection pane="topRight" activeCell="D1" sqref="D1"/>
      <selection pane="bottomLeft" activeCell="A5" sqref="A5"/>
      <selection pane="bottomRight" sqref="A1:B1"/>
    </sheetView>
  </sheetViews>
  <sheetFormatPr defaultRowHeight="12" x14ac:dyDescent="0.2"/>
  <cols>
    <col min="1" max="1" width="28.77734375" style="7" customWidth="1"/>
    <col min="2" max="2" width="30" style="7" bestFit="1" customWidth="1"/>
    <col min="3" max="3" width="12.77734375" style="7" customWidth="1"/>
    <col min="4" max="12" width="8.77734375" style="7" customWidth="1"/>
    <col min="13" max="13" width="10.77734375" style="7" customWidth="1"/>
    <col min="14" max="15" width="8.77734375" style="7" customWidth="1"/>
    <col min="16" max="16" width="9.77734375" style="7" customWidth="1"/>
    <col min="17" max="17" width="8.88671875" style="7"/>
    <col min="18" max="18" width="32.77734375" style="7" customWidth="1"/>
    <col min="19" max="16384" width="8.88671875" style="7"/>
  </cols>
  <sheetData>
    <row r="1" spans="1:18" ht="15" customHeight="1" x14ac:dyDescent="0.25">
      <c r="A1" s="421" t="str">
        <f>IF('Your Programs'!B15="","",'Your Programs'!B15)</f>
        <v/>
      </c>
      <c r="B1" s="421"/>
      <c r="C1" s="85"/>
      <c r="D1" s="86"/>
      <c r="E1" s="86"/>
      <c r="F1" s="16"/>
      <c r="G1" s="16"/>
      <c r="H1" s="16"/>
      <c r="I1" s="16"/>
      <c r="J1" s="16"/>
      <c r="K1" s="16"/>
      <c r="L1" s="16"/>
      <c r="M1" s="16"/>
      <c r="N1" s="16"/>
      <c r="O1" s="16"/>
      <c r="P1" s="16"/>
      <c r="Q1" s="16"/>
      <c r="R1" s="16"/>
    </row>
    <row r="2" spans="1:18" ht="24" x14ac:dyDescent="0.2">
      <c r="A2" s="357" t="s">
        <v>74</v>
      </c>
      <c r="B2" s="356" t="s">
        <v>133</v>
      </c>
      <c r="C2" s="358" t="s">
        <v>50</v>
      </c>
      <c r="D2" s="425" t="s">
        <v>15</v>
      </c>
      <c r="E2" s="425"/>
      <c r="F2" s="425"/>
      <c r="G2" s="425"/>
      <c r="H2" s="425"/>
      <c r="I2" s="425"/>
      <c r="J2" s="425"/>
      <c r="K2" s="425"/>
      <c r="L2" s="425"/>
      <c r="M2" s="426"/>
      <c r="N2" s="427" t="s">
        <v>16</v>
      </c>
      <c r="O2" s="427"/>
      <c r="P2" s="428"/>
      <c r="Q2" s="359" t="s">
        <v>0</v>
      </c>
      <c r="R2" s="360" t="s">
        <v>18</v>
      </c>
    </row>
    <row r="3" spans="1:18" ht="15" customHeight="1" thickBot="1" x14ac:dyDescent="0.25">
      <c r="A3" s="342" t="s">
        <v>57</v>
      </c>
      <c r="B3" s="353" t="s">
        <v>76</v>
      </c>
      <c r="C3" s="154"/>
      <c r="D3" s="429"/>
      <c r="E3" s="429"/>
      <c r="F3" s="429"/>
      <c r="G3" s="429"/>
      <c r="H3" s="429"/>
      <c r="I3" s="429"/>
      <c r="J3" s="429"/>
      <c r="K3" s="429"/>
      <c r="L3" s="429"/>
      <c r="M3" s="430"/>
      <c r="N3" s="431"/>
      <c r="O3" s="431"/>
      <c r="P3" s="432"/>
      <c r="Q3" s="205"/>
      <c r="R3" s="108"/>
    </row>
    <row r="4" spans="1:18" ht="36" x14ac:dyDescent="0.2">
      <c r="A4" s="84">
        <f>+'Your Programs'!$B$19</f>
        <v>0</v>
      </c>
      <c r="B4" s="84"/>
      <c r="C4" s="148" t="s">
        <v>48</v>
      </c>
      <c r="D4" s="136" t="str">
        <f>IF(+'Your Programs'!B24=0,"",'Your Programs'!B24)</f>
        <v/>
      </c>
      <c r="E4" s="136" t="str">
        <f>IF('Your Programs'!B25=0,"",'Your Programs'!B25)</f>
        <v/>
      </c>
      <c r="F4" s="136" t="str">
        <f>IF('Your Programs'!B26=0,"",'Your Programs'!B26)</f>
        <v/>
      </c>
      <c r="G4" s="136" t="str">
        <f>IF('Your Programs'!B27=0,"",'Your Programs'!B27)</f>
        <v/>
      </c>
      <c r="H4" s="136" t="str">
        <f>IF('Your Programs'!B28=0,"",'Your Programs'!B28)</f>
        <v/>
      </c>
      <c r="I4" s="136" t="str">
        <f>IF('Your Programs'!B29=0,"",'Your Programs'!B29)</f>
        <v/>
      </c>
      <c r="J4" s="136" t="str">
        <f>IF('Your Programs'!B30=0,"",'Your Programs'!B30)</f>
        <v/>
      </c>
      <c r="K4" s="136" t="str">
        <f>IF('Your Programs'!B31=0,"",'Your Programs'!B31)</f>
        <v/>
      </c>
      <c r="L4" s="136" t="str">
        <f>IF('Your Programs'!B32=0,"",'Your Programs'!B32)</f>
        <v/>
      </c>
      <c r="M4" s="96" t="s">
        <v>20</v>
      </c>
      <c r="N4" s="136" t="str">
        <f>+'Your Programs'!B33</f>
        <v>Management and General (Admin)</v>
      </c>
      <c r="O4" s="136" t="str">
        <f>+'Your Programs'!B34</f>
        <v>Fundraising</v>
      </c>
      <c r="P4" s="102" t="s">
        <v>20</v>
      </c>
      <c r="Q4" s="206"/>
      <c r="R4" s="82"/>
    </row>
    <row r="5" spans="1:18" ht="15" customHeight="1" x14ac:dyDescent="0.2">
      <c r="A5" s="250" t="s">
        <v>83</v>
      </c>
      <c r="B5" s="245" t="s">
        <v>49</v>
      </c>
      <c r="C5" s="139"/>
      <c r="D5" s="355"/>
      <c r="E5" s="355"/>
      <c r="F5" s="355"/>
      <c r="G5" s="355"/>
      <c r="H5" s="355"/>
      <c r="I5" s="355"/>
      <c r="J5" s="355"/>
      <c r="K5" s="355"/>
      <c r="L5" s="355"/>
      <c r="M5" s="109">
        <f>SUM(D5:L5)</f>
        <v>0</v>
      </c>
      <c r="N5" s="355"/>
      <c r="O5" s="355"/>
      <c r="P5" s="110">
        <f>SUM(N5:O5)</f>
        <v>0</v>
      </c>
      <c r="Q5" s="221">
        <f>+M5+P5</f>
        <v>0</v>
      </c>
      <c r="R5" s="82"/>
    </row>
    <row r="6" spans="1:18" ht="15" customHeight="1" x14ac:dyDescent="0.2">
      <c r="A6" s="433" t="s">
        <v>101</v>
      </c>
      <c r="B6" s="139" t="s">
        <v>52</v>
      </c>
      <c r="C6" s="139"/>
      <c r="D6" s="156">
        <f>IFERROR(+D5/$Q5,0)</f>
        <v>0</v>
      </c>
      <c r="E6" s="156">
        <f t="shared" ref="E6:L6" si="0">IFERROR(+E5/$Q5,0)</f>
        <v>0</v>
      </c>
      <c r="F6" s="156">
        <f t="shared" si="0"/>
        <v>0</v>
      </c>
      <c r="G6" s="156">
        <f t="shared" si="0"/>
        <v>0</v>
      </c>
      <c r="H6" s="156">
        <f t="shared" si="0"/>
        <v>0</v>
      </c>
      <c r="I6" s="156">
        <f t="shared" si="0"/>
        <v>0</v>
      </c>
      <c r="J6" s="156">
        <f t="shared" si="0"/>
        <v>0</v>
      </c>
      <c r="K6" s="156">
        <f t="shared" si="0"/>
        <v>0</v>
      </c>
      <c r="L6" s="156">
        <f t="shared" si="0"/>
        <v>0</v>
      </c>
      <c r="M6" s="111">
        <f>SUM(D6:L6)</f>
        <v>0</v>
      </c>
      <c r="N6" s="156">
        <f t="shared" ref="N6:O6" si="1">IFERROR(+N5/$Q5,0)</f>
        <v>0</v>
      </c>
      <c r="O6" s="156">
        <f t="shared" si="1"/>
        <v>0</v>
      </c>
      <c r="P6" s="112">
        <f>SUM(N6:O6)</f>
        <v>0</v>
      </c>
      <c r="Q6" s="209">
        <f>+M6+P6</f>
        <v>0</v>
      </c>
      <c r="R6" s="82"/>
    </row>
    <row r="7" spans="1:18" ht="15" customHeight="1" x14ac:dyDescent="0.2">
      <c r="A7" s="433"/>
      <c r="B7" s="140"/>
      <c r="C7" s="140"/>
      <c r="D7" s="131"/>
      <c r="E7" s="131"/>
      <c r="F7" s="131"/>
      <c r="G7" s="131"/>
      <c r="H7" s="131"/>
      <c r="I7" s="131"/>
      <c r="J7" s="131"/>
      <c r="K7" s="131"/>
      <c r="L7" s="131"/>
      <c r="M7" s="9"/>
      <c r="N7" s="131"/>
      <c r="O7" s="131"/>
      <c r="P7" s="103"/>
      <c r="Q7" s="210"/>
      <c r="R7" s="82"/>
    </row>
    <row r="8" spans="1:18" ht="15" customHeight="1" x14ac:dyDescent="0.2">
      <c r="A8" s="433"/>
      <c r="B8" s="141" t="s">
        <v>3</v>
      </c>
      <c r="C8" s="141"/>
      <c r="D8" s="131"/>
      <c r="E8" s="131"/>
      <c r="F8" s="131"/>
      <c r="G8" s="131"/>
      <c r="H8" s="131"/>
      <c r="I8" s="131"/>
      <c r="J8" s="131"/>
      <c r="K8" s="131"/>
      <c r="L8" s="131"/>
      <c r="M8" s="9"/>
      <c r="N8" s="131"/>
      <c r="O8" s="131"/>
      <c r="P8" s="103"/>
      <c r="Q8" s="210"/>
      <c r="R8" s="82"/>
    </row>
    <row r="9" spans="1:18" ht="15" customHeight="1" x14ac:dyDescent="0.2">
      <c r="A9" s="249"/>
      <c r="B9" s="142" t="str">
        <f>'Direct - Assignment'!B8</f>
        <v>Contributed Support</v>
      </c>
      <c r="C9" s="142"/>
      <c r="D9" s="132"/>
      <c r="E9" s="132"/>
      <c r="F9" s="132"/>
      <c r="G9" s="132"/>
      <c r="H9" s="132"/>
      <c r="I9" s="132"/>
      <c r="J9" s="132"/>
      <c r="K9" s="132"/>
      <c r="L9" s="132"/>
      <c r="M9" s="10"/>
      <c r="N9" s="132"/>
      <c r="O9" s="132"/>
      <c r="P9" s="104"/>
      <c r="Q9" s="211"/>
      <c r="R9" s="82"/>
    </row>
    <row r="10" spans="1:18" ht="15" customHeight="1" x14ac:dyDescent="0.2">
      <c r="A10" s="250" t="s">
        <v>83</v>
      </c>
      <c r="B10" s="246" t="str">
        <f>'Direct - Assignment'!B9</f>
        <v/>
      </c>
      <c r="C10" s="354"/>
      <c r="D10" s="132">
        <f>IFERROR(+D$6/$M$6*$C10,0)</f>
        <v>0</v>
      </c>
      <c r="E10" s="132">
        <f t="shared" ref="E10:L15" si="2">IFERROR(+E$6/$M$6*$C10,0)</f>
        <v>0</v>
      </c>
      <c r="F10" s="132">
        <f t="shared" si="2"/>
        <v>0</v>
      </c>
      <c r="G10" s="132">
        <f t="shared" si="2"/>
        <v>0</v>
      </c>
      <c r="H10" s="132">
        <f t="shared" si="2"/>
        <v>0</v>
      </c>
      <c r="I10" s="132">
        <f t="shared" si="2"/>
        <v>0</v>
      </c>
      <c r="J10" s="132">
        <f t="shared" si="2"/>
        <v>0</v>
      </c>
      <c r="K10" s="132">
        <f t="shared" si="2"/>
        <v>0</v>
      </c>
      <c r="L10" s="132">
        <f t="shared" si="2"/>
        <v>0</v>
      </c>
      <c r="M10" s="10">
        <f>SUM(D10:L10)</f>
        <v>0</v>
      </c>
      <c r="N10" s="132"/>
      <c r="O10" s="132"/>
      <c r="P10" s="104">
        <f>SUM(N10:O10)</f>
        <v>0</v>
      </c>
      <c r="Q10" s="211">
        <f>+M10+P10</f>
        <v>0</v>
      </c>
      <c r="R10" s="82"/>
    </row>
    <row r="11" spans="1:18" ht="15" customHeight="1" x14ac:dyDescent="0.2">
      <c r="A11" s="433" t="s">
        <v>102</v>
      </c>
      <c r="B11" s="246" t="str">
        <f>'Direct - Assignment'!B10</f>
        <v/>
      </c>
      <c r="C11" s="354"/>
      <c r="D11" s="132">
        <f t="shared" ref="D11:D15" si="3">IFERROR(+D$6/$M$6*$C11,0)</f>
        <v>0</v>
      </c>
      <c r="E11" s="132">
        <f t="shared" si="2"/>
        <v>0</v>
      </c>
      <c r="F11" s="132">
        <f t="shared" si="2"/>
        <v>0</v>
      </c>
      <c r="G11" s="132">
        <f t="shared" si="2"/>
        <v>0</v>
      </c>
      <c r="H11" s="132">
        <f t="shared" si="2"/>
        <v>0</v>
      </c>
      <c r="I11" s="132">
        <f t="shared" si="2"/>
        <v>0</v>
      </c>
      <c r="J11" s="132">
        <f t="shared" si="2"/>
        <v>0</v>
      </c>
      <c r="K11" s="132">
        <f t="shared" si="2"/>
        <v>0</v>
      </c>
      <c r="L11" s="132">
        <f t="shared" si="2"/>
        <v>0</v>
      </c>
      <c r="M11" s="10">
        <f t="shared" ref="M11:M23" si="4">SUM(D11:L11)</f>
        <v>0</v>
      </c>
      <c r="N11" s="132"/>
      <c r="O11" s="132"/>
      <c r="P11" s="104">
        <f t="shared" ref="P11:P22" si="5">SUM(N11:O11)</f>
        <v>0</v>
      </c>
      <c r="Q11" s="211">
        <f t="shared" ref="Q11:Q22" si="6">+M11+P11</f>
        <v>0</v>
      </c>
      <c r="R11" s="82"/>
    </row>
    <row r="12" spans="1:18" ht="15" customHeight="1" x14ac:dyDescent="0.2">
      <c r="A12" s="433"/>
      <c r="B12" s="246" t="str">
        <f>'Direct - Assignment'!B11</f>
        <v/>
      </c>
      <c r="C12" s="354"/>
      <c r="D12" s="132">
        <f t="shared" si="3"/>
        <v>0</v>
      </c>
      <c r="E12" s="132">
        <f t="shared" si="2"/>
        <v>0</v>
      </c>
      <c r="F12" s="132">
        <f t="shared" si="2"/>
        <v>0</v>
      </c>
      <c r="G12" s="132">
        <f t="shared" si="2"/>
        <v>0</v>
      </c>
      <c r="H12" s="132">
        <f t="shared" si="2"/>
        <v>0</v>
      </c>
      <c r="I12" s="132">
        <f t="shared" si="2"/>
        <v>0</v>
      </c>
      <c r="J12" s="132">
        <f t="shared" si="2"/>
        <v>0</v>
      </c>
      <c r="K12" s="132">
        <f t="shared" si="2"/>
        <v>0</v>
      </c>
      <c r="L12" s="132">
        <f t="shared" si="2"/>
        <v>0</v>
      </c>
      <c r="M12" s="10">
        <f t="shared" si="4"/>
        <v>0</v>
      </c>
      <c r="N12" s="132"/>
      <c r="O12" s="132"/>
      <c r="P12" s="104">
        <f t="shared" si="5"/>
        <v>0</v>
      </c>
      <c r="Q12" s="211">
        <f t="shared" si="6"/>
        <v>0</v>
      </c>
      <c r="R12" s="82"/>
    </row>
    <row r="13" spans="1:18" ht="15" customHeight="1" x14ac:dyDescent="0.2">
      <c r="A13" s="433"/>
      <c r="B13" s="246" t="str">
        <f>'Direct - Assignment'!B12</f>
        <v/>
      </c>
      <c r="C13" s="354"/>
      <c r="D13" s="132">
        <f t="shared" si="3"/>
        <v>0</v>
      </c>
      <c r="E13" s="132">
        <f t="shared" si="2"/>
        <v>0</v>
      </c>
      <c r="F13" s="132">
        <f t="shared" si="2"/>
        <v>0</v>
      </c>
      <c r="G13" s="132">
        <f t="shared" si="2"/>
        <v>0</v>
      </c>
      <c r="H13" s="132">
        <f t="shared" si="2"/>
        <v>0</v>
      </c>
      <c r="I13" s="132">
        <f t="shared" si="2"/>
        <v>0</v>
      </c>
      <c r="J13" s="132">
        <f t="shared" si="2"/>
        <v>0</v>
      </c>
      <c r="K13" s="132">
        <f t="shared" si="2"/>
        <v>0</v>
      </c>
      <c r="L13" s="132">
        <f t="shared" si="2"/>
        <v>0</v>
      </c>
      <c r="M13" s="10">
        <f t="shared" si="4"/>
        <v>0</v>
      </c>
      <c r="N13" s="132"/>
      <c r="O13" s="132"/>
      <c r="P13" s="104">
        <f t="shared" si="5"/>
        <v>0</v>
      </c>
      <c r="Q13" s="211">
        <f t="shared" si="6"/>
        <v>0</v>
      </c>
      <c r="R13" s="82"/>
    </row>
    <row r="14" spans="1:18" ht="15" customHeight="1" x14ac:dyDescent="0.2">
      <c r="A14" s="433"/>
      <c r="B14" s="246" t="str">
        <f>'Direct - Assignment'!B13</f>
        <v/>
      </c>
      <c r="C14" s="354"/>
      <c r="D14" s="132">
        <f t="shared" si="3"/>
        <v>0</v>
      </c>
      <c r="E14" s="132">
        <f t="shared" si="2"/>
        <v>0</v>
      </c>
      <c r="F14" s="132">
        <f t="shared" si="2"/>
        <v>0</v>
      </c>
      <c r="G14" s="132">
        <f t="shared" si="2"/>
        <v>0</v>
      </c>
      <c r="H14" s="132">
        <f t="shared" si="2"/>
        <v>0</v>
      </c>
      <c r="I14" s="132">
        <f t="shared" si="2"/>
        <v>0</v>
      </c>
      <c r="J14" s="132">
        <f t="shared" si="2"/>
        <v>0</v>
      </c>
      <c r="K14" s="132">
        <f t="shared" si="2"/>
        <v>0</v>
      </c>
      <c r="L14" s="132">
        <f t="shared" si="2"/>
        <v>0</v>
      </c>
      <c r="M14" s="10">
        <f t="shared" si="4"/>
        <v>0</v>
      </c>
      <c r="N14" s="132"/>
      <c r="O14" s="132"/>
      <c r="P14" s="104">
        <f t="shared" si="5"/>
        <v>0</v>
      </c>
      <c r="Q14" s="211">
        <f t="shared" si="6"/>
        <v>0</v>
      </c>
      <c r="R14" s="82"/>
    </row>
    <row r="15" spans="1:18" ht="15" customHeight="1" x14ac:dyDescent="0.2">
      <c r="A15" s="242"/>
      <c r="B15" s="246" t="str">
        <f>'Direct - Assignment'!B14</f>
        <v>Revenue Released from Restrictions</v>
      </c>
      <c r="C15" s="354"/>
      <c r="D15" s="132">
        <f t="shared" si="3"/>
        <v>0</v>
      </c>
      <c r="E15" s="132">
        <f t="shared" si="2"/>
        <v>0</v>
      </c>
      <c r="F15" s="132">
        <f t="shared" si="2"/>
        <v>0</v>
      </c>
      <c r="G15" s="132">
        <f t="shared" si="2"/>
        <v>0</v>
      </c>
      <c r="H15" s="132">
        <f t="shared" si="2"/>
        <v>0</v>
      </c>
      <c r="I15" s="132">
        <f t="shared" si="2"/>
        <v>0</v>
      </c>
      <c r="J15" s="132">
        <f t="shared" si="2"/>
        <v>0</v>
      </c>
      <c r="K15" s="132">
        <f t="shared" si="2"/>
        <v>0</v>
      </c>
      <c r="L15" s="132">
        <f t="shared" si="2"/>
        <v>0</v>
      </c>
      <c r="M15" s="10">
        <f t="shared" si="4"/>
        <v>0</v>
      </c>
      <c r="N15" s="132"/>
      <c r="O15" s="132"/>
      <c r="P15" s="104">
        <f t="shared" si="5"/>
        <v>0</v>
      </c>
      <c r="Q15" s="211">
        <f t="shared" si="6"/>
        <v>0</v>
      </c>
      <c r="R15" s="82"/>
    </row>
    <row r="16" spans="1:18" ht="15" customHeight="1" x14ac:dyDescent="0.2">
      <c r="A16" s="242"/>
      <c r="B16" s="261" t="str">
        <f>'Direct - Assignment'!B15</f>
        <v>Subtotal Support</v>
      </c>
      <c r="C16" s="298">
        <f>SUM(C10:C15)</f>
        <v>0</v>
      </c>
      <c r="D16" s="132">
        <f>SUM(D10:D15)</f>
        <v>0</v>
      </c>
      <c r="E16" s="132">
        <f t="shared" ref="E16:L16" si="7">SUM(E10:E15)</f>
        <v>0</v>
      </c>
      <c r="F16" s="132">
        <f t="shared" si="7"/>
        <v>0</v>
      </c>
      <c r="G16" s="132">
        <f t="shared" si="7"/>
        <v>0</v>
      </c>
      <c r="H16" s="132">
        <f t="shared" si="7"/>
        <v>0</v>
      </c>
      <c r="I16" s="132">
        <f t="shared" si="7"/>
        <v>0</v>
      </c>
      <c r="J16" s="132">
        <f t="shared" si="7"/>
        <v>0</v>
      </c>
      <c r="K16" s="132">
        <f t="shared" si="7"/>
        <v>0</v>
      </c>
      <c r="L16" s="132">
        <f t="shared" si="7"/>
        <v>0</v>
      </c>
      <c r="M16" s="10">
        <f t="shared" si="4"/>
        <v>0</v>
      </c>
      <c r="N16" s="132"/>
      <c r="O16" s="132"/>
      <c r="P16" s="104">
        <f t="shared" ref="P16" si="8">SUM(N16:O16)</f>
        <v>0</v>
      </c>
      <c r="Q16" s="211">
        <f t="shared" ref="Q16" si="9">+M16+P16</f>
        <v>0</v>
      </c>
      <c r="R16" s="82"/>
    </row>
    <row r="17" spans="1:18" ht="15" customHeight="1" x14ac:dyDescent="0.2">
      <c r="A17" s="242"/>
      <c r="B17" s="142" t="str">
        <f>'Direct - Assignment'!B16</f>
        <v>Earned Revenue</v>
      </c>
      <c r="C17" s="132"/>
      <c r="D17" s="132"/>
      <c r="E17" s="132"/>
      <c r="F17" s="132"/>
      <c r="G17" s="132"/>
      <c r="H17" s="132"/>
      <c r="I17" s="132"/>
      <c r="J17" s="132"/>
      <c r="K17" s="132"/>
      <c r="L17" s="132"/>
      <c r="M17" s="10"/>
      <c r="N17" s="132"/>
      <c r="O17" s="132"/>
      <c r="P17" s="104"/>
      <c r="Q17" s="211"/>
      <c r="R17" s="82"/>
    </row>
    <row r="18" spans="1:18" ht="15" customHeight="1" x14ac:dyDescent="0.2">
      <c r="A18" s="242"/>
      <c r="B18" s="246" t="str">
        <f>'Direct - Assignment'!B17</f>
        <v/>
      </c>
      <c r="C18" s="354"/>
      <c r="D18" s="132">
        <f t="shared" ref="D18:L22" si="10">IFERROR(+D$6/$M$6*$C18,0)</f>
        <v>0</v>
      </c>
      <c r="E18" s="132">
        <f t="shared" si="10"/>
        <v>0</v>
      </c>
      <c r="F18" s="132">
        <f t="shared" si="10"/>
        <v>0</v>
      </c>
      <c r="G18" s="132">
        <f t="shared" si="10"/>
        <v>0</v>
      </c>
      <c r="H18" s="132">
        <f t="shared" si="10"/>
        <v>0</v>
      </c>
      <c r="I18" s="132">
        <f t="shared" si="10"/>
        <v>0</v>
      </c>
      <c r="J18" s="132">
        <f t="shared" si="10"/>
        <v>0</v>
      </c>
      <c r="K18" s="132">
        <f t="shared" si="10"/>
        <v>0</v>
      </c>
      <c r="L18" s="132">
        <f t="shared" si="10"/>
        <v>0</v>
      </c>
      <c r="M18" s="10">
        <f>SUM(D18:L18)</f>
        <v>0</v>
      </c>
      <c r="N18" s="132"/>
      <c r="O18" s="132"/>
      <c r="P18" s="104">
        <f t="shared" si="5"/>
        <v>0</v>
      </c>
      <c r="Q18" s="211">
        <f t="shared" si="6"/>
        <v>0</v>
      </c>
      <c r="R18" s="82"/>
    </row>
    <row r="19" spans="1:18" ht="15" customHeight="1" x14ac:dyDescent="0.2">
      <c r="A19" s="242"/>
      <c r="B19" s="246" t="str">
        <f>'Direct - Assignment'!B18</f>
        <v/>
      </c>
      <c r="C19" s="354"/>
      <c r="D19" s="132">
        <f t="shared" si="10"/>
        <v>0</v>
      </c>
      <c r="E19" s="132">
        <f t="shared" si="10"/>
        <v>0</v>
      </c>
      <c r="F19" s="132">
        <f t="shared" si="10"/>
        <v>0</v>
      </c>
      <c r="G19" s="132">
        <f t="shared" si="10"/>
        <v>0</v>
      </c>
      <c r="H19" s="132">
        <f t="shared" si="10"/>
        <v>0</v>
      </c>
      <c r="I19" s="132">
        <f t="shared" si="10"/>
        <v>0</v>
      </c>
      <c r="J19" s="132">
        <f t="shared" si="10"/>
        <v>0</v>
      </c>
      <c r="K19" s="132">
        <f t="shared" si="10"/>
        <v>0</v>
      </c>
      <c r="L19" s="132">
        <f t="shared" si="10"/>
        <v>0</v>
      </c>
      <c r="M19" s="10">
        <f t="shared" si="4"/>
        <v>0</v>
      </c>
      <c r="N19" s="132"/>
      <c r="O19" s="132"/>
      <c r="P19" s="104">
        <f t="shared" si="5"/>
        <v>0</v>
      </c>
      <c r="Q19" s="211">
        <f t="shared" si="6"/>
        <v>0</v>
      </c>
      <c r="R19" s="82"/>
    </row>
    <row r="20" spans="1:18" ht="15" customHeight="1" x14ac:dyDescent="0.2">
      <c r="A20" s="242"/>
      <c r="B20" s="246" t="str">
        <f>'Direct - Assignment'!B19</f>
        <v/>
      </c>
      <c r="C20" s="354"/>
      <c r="D20" s="132">
        <f t="shared" si="10"/>
        <v>0</v>
      </c>
      <c r="E20" s="132">
        <f t="shared" si="10"/>
        <v>0</v>
      </c>
      <c r="F20" s="132">
        <f t="shared" si="10"/>
        <v>0</v>
      </c>
      <c r="G20" s="132">
        <f t="shared" si="10"/>
        <v>0</v>
      </c>
      <c r="H20" s="132">
        <f t="shared" si="10"/>
        <v>0</v>
      </c>
      <c r="I20" s="132">
        <f t="shared" si="10"/>
        <v>0</v>
      </c>
      <c r="J20" s="132">
        <f t="shared" si="10"/>
        <v>0</v>
      </c>
      <c r="K20" s="132">
        <f t="shared" si="10"/>
        <v>0</v>
      </c>
      <c r="L20" s="132">
        <f t="shared" si="10"/>
        <v>0</v>
      </c>
      <c r="M20" s="10">
        <f t="shared" si="4"/>
        <v>0</v>
      </c>
      <c r="N20" s="132"/>
      <c r="O20" s="132"/>
      <c r="P20" s="104">
        <f t="shared" si="5"/>
        <v>0</v>
      </c>
      <c r="Q20" s="211">
        <f t="shared" si="6"/>
        <v>0</v>
      </c>
      <c r="R20" s="82"/>
    </row>
    <row r="21" spans="1:18" ht="15" customHeight="1" x14ac:dyDescent="0.2">
      <c r="A21" s="242"/>
      <c r="B21" s="246" t="str">
        <f>'Direct - Assignment'!B20</f>
        <v/>
      </c>
      <c r="C21" s="354"/>
      <c r="D21" s="132">
        <f t="shared" si="10"/>
        <v>0</v>
      </c>
      <c r="E21" s="132">
        <f t="shared" si="10"/>
        <v>0</v>
      </c>
      <c r="F21" s="132">
        <f t="shared" si="10"/>
        <v>0</v>
      </c>
      <c r="G21" s="132">
        <f t="shared" si="10"/>
        <v>0</v>
      </c>
      <c r="H21" s="132">
        <f t="shared" si="10"/>
        <v>0</v>
      </c>
      <c r="I21" s="132">
        <f t="shared" si="10"/>
        <v>0</v>
      </c>
      <c r="J21" s="132">
        <f t="shared" si="10"/>
        <v>0</v>
      </c>
      <c r="K21" s="132">
        <f t="shared" si="10"/>
        <v>0</v>
      </c>
      <c r="L21" s="132">
        <f t="shared" si="10"/>
        <v>0</v>
      </c>
      <c r="M21" s="10">
        <f t="shared" si="4"/>
        <v>0</v>
      </c>
      <c r="N21" s="132"/>
      <c r="O21" s="132"/>
      <c r="P21" s="104">
        <f t="shared" si="5"/>
        <v>0</v>
      </c>
      <c r="Q21" s="211">
        <f t="shared" si="6"/>
        <v>0</v>
      </c>
      <c r="R21" s="82"/>
    </row>
    <row r="22" spans="1:18" ht="15" customHeight="1" x14ac:dyDescent="0.2">
      <c r="A22" s="242"/>
      <c r="B22" s="246" t="str">
        <f>'Direct - Assignment'!B21</f>
        <v/>
      </c>
      <c r="C22" s="354"/>
      <c r="D22" s="132">
        <f t="shared" si="10"/>
        <v>0</v>
      </c>
      <c r="E22" s="132">
        <f t="shared" si="10"/>
        <v>0</v>
      </c>
      <c r="F22" s="132">
        <f t="shared" si="10"/>
        <v>0</v>
      </c>
      <c r="G22" s="132">
        <f t="shared" si="10"/>
        <v>0</v>
      </c>
      <c r="H22" s="132">
        <f t="shared" si="10"/>
        <v>0</v>
      </c>
      <c r="I22" s="132">
        <f t="shared" si="10"/>
        <v>0</v>
      </c>
      <c r="J22" s="132">
        <f t="shared" si="10"/>
        <v>0</v>
      </c>
      <c r="K22" s="132">
        <f t="shared" si="10"/>
        <v>0</v>
      </c>
      <c r="L22" s="132">
        <f t="shared" si="10"/>
        <v>0</v>
      </c>
      <c r="M22" s="10">
        <f t="shared" si="4"/>
        <v>0</v>
      </c>
      <c r="N22" s="132"/>
      <c r="O22" s="132"/>
      <c r="P22" s="104">
        <f t="shared" si="5"/>
        <v>0</v>
      </c>
      <c r="Q22" s="211">
        <f t="shared" si="6"/>
        <v>0</v>
      </c>
      <c r="R22" s="82"/>
    </row>
    <row r="23" spans="1:18" ht="15" customHeight="1" x14ac:dyDescent="0.2">
      <c r="A23" s="242"/>
      <c r="B23" s="261" t="str">
        <f>'Direct - Assignment'!B22</f>
        <v>Subtotal Revenue</v>
      </c>
      <c r="C23" s="298">
        <f>SUM(C18:C22)</f>
        <v>0</v>
      </c>
      <c r="D23" s="132">
        <f>SUM(D18:D22)</f>
        <v>0</v>
      </c>
      <c r="E23" s="132">
        <f t="shared" ref="E23:L23" si="11">SUM(E18:E22)</f>
        <v>0</v>
      </c>
      <c r="F23" s="132">
        <f t="shared" si="11"/>
        <v>0</v>
      </c>
      <c r="G23" s="132">
        <f t="shared" si="11"/>
        <v>0</v>
      </c>
      <c r="H23" s="132">
        <f t="shared" si="11"/>
        <v>0</v>
      </c>
      <c r="I23" s="132">
        <f t="shared" si="11"/>
        <v>0</v>
      </c>
      <c r="J23" s="132">
        <f t="shared" si="11"/>
        <v>0</v>
      </c>
      <c r="K23" s="132">
        <f t="shared" si="11"/>
        <v>0</v>
      </c>
      <c r="L23" s="132">
        <f t="shared" si="11"/>
        <v>0</v>
      </c>
      <c r="M23" s="10">
        <f t="shared" si="4"/>
        <v>0</v>
      </c>
      <c r="N23" s="132"/>
      <c r="O23" s="132"/>
      <c r="P23" s="104">
        <f t="shared" ref="P23" si="12">SUM(N23:O23)</f>
        <v>0</v>
      </c>
      <c r="Q23" s="211">
        <f t="shared" ref="Q23" si="13">+M23+P23</f>
        <v>0</v>
      </c>
      <c r="R23" s="82"/>
    </row>
    <row r="24" spans="1:18" ht="15" customHeight="1" x14ac:dyDescent="0.2">
      <c r="A24" s="242"/>
      <c r="B24" s="247" t="s">
        <v>4</v>
      </c>
      <c r="C24" s="143">
        <f>+C16+C23</f>
        <v>0</v>
      </c>
      <c r="D24" s="133">
        <f t="shared" ref="D24:M24" si="14">+D16+D23</f>
        <v>0</v>
      </c>
      <c r="E24" s="133">
        <f t="shared" si="14"/>
        <v>0</v>
      </c>
      <c r="F24" s="133">
        <f t="shared" si="14"/>
        <v>0</v>
      </c>
      <c r="G24" s="133">
        <f t="shared" si="14"/>
        <v>0</v>
      </c>
      <c r="H24" s="133">
        <f t="shared" si="14"/>
        <v>0</v>
      </c>
      <c r="I24" s="133">
        <f t="shared" si="14"/>
        <v>0</v>
      </c>
      <c r="J24" s="133">
        <f t="shared" si="14"/>
        <v>0</v>
      </c>
      <c r="K24" s="133">
        <f t="shared" si="14"/>
        <v>0</v>
      </c>
      <c r="L24" s="133">
        <f t="shared" si="14"/>
        <v>0</v>
      </c>
      <c r="M24" s="11">
        <f t="shared" si="14"/>
        <v>0</v>
      </c>
      <c r="N24" s="133">
        <f t="shared" ref="N24:O24" si="15">+N16+N23</f>
        <v>0</v>
      </c>
      <c r="O24" s="133">
        <f t="shared" si="15"/>
        <v>0</v>
      </c>
      <c r="P24" s="105">
        <f t="shared" ref="P24" si="16">+P16+P23</f>
        <v>0</v>
      </c>
      <c r="Q24" s="212">
        <f t="shared" ref="Q24" si="17">+Q16+Q23</f>
        <v>0</v>
      </c>
      <c r="R24" s="82"/>
    </row>
    <row r="25" spans="1:18" ht="15" customHeight="1" x14ac:dyDescent="0.2">
      <c r="A25" s="242"/>
      <c r="B25" s="142"/>
      <c r="C25" s="142"/>
      <c r="D25" s="132"/>
      <c r="E25" s="132"/>
      <c r="F25" s="132"/>
      <c r="G25" s="132"/>
      <c r="H25" s="132"/>
      <c r="I25" s="132"/>
      <c r="J25" s="132"/>
      <c r="K25" s="132"/>
      <c r="L25" s="132"/>
      <c r="M25" s="10"/>
      <c r="N25" s="132"/>
      <c r="O25" s="132"/>
      <c r="P25" s="104"/>
      <c r="Q25" s="211"/>
      <c r="R25" s="82"/>
    </row>
    <row r="26" spans="1:18" ht="15" customHeight="1" x14ac:dyDescent="0.2">
      <c r="A26" s="242"/>
      <c r="B26" s="144" t="s">
        <v>1</v>
      </c>
      <c r="C26" s="144"/>
      <c r="D26" s="132"/>
      <c r="E26" s="132"/>
      <c r="F26" s="132"/>
      <c r="G26" s="132"/>
      <c r="H26" s="132"/>
      <c r="I26" s="132"/>
      <c r="J26" s="132"/>
      <c r="K26" s="132"/>
      <c r="L26" s="132"/>
      <c r="M26" s="10"/>
      <c r="N26" s="132"/>
      <c r="O26" s="132"/>
      <c r="P26" s="104"/>
      <c r="Q26" s="211"/>
      <c r="R26" s="82"/>
    </row>
    <row r="27" spans="1:18" ht="15" customHeight="1" x14ac:dyDescent="0.2">
      <c r="A27" s="242"/>
      <c r="B27" s="142" t="str">
        <f>'Direct - Assignment'!B26</f>
        <v>Personnel Expenses</v>
      </c>
      <c r="C27" s="142"/>
      <c r="D27" s="134"/>
      <c r="E27" s="134"/>
      <c r="F27" s="134"/>
      <c r="G27" s="134"/>
      <c r="H27" s="134"/>
      <c r="I27" s="134"/>
      <c r="J27" s="134"/>
      <c r="K27" s="134"/>
      <c r="L27" s="134"/>
      <c r="M27" s="12"/>
      <c r="N27" s="134"/>
      <c r="O27" s="134"/>
      <c r="P27" s="106"/>
      <c r="Q27" s="213"/>
      <c r="R27" s="82"/>
    </row>
    <row r="28" spans="1:18" ht="15" customHeight="1" x14ac:dyDescent="0.2">
      <c r="A28" s="242"/>
      <c r="B28" s="246" t="str">
        <f>'Direct - Assignment'!B27</f>
        <v>Salaries</v>
      </c>
      <c r="C28" s="145"/>
      <c r="D28" s="132"/>
      <c r="E28" s="132"/>
      <c r="F28" s="132"/>
      <c r="G28" s="132"/>
      <c r="H28" s="132"/>
      <c r="I28" s="132"/>
      <c r="J28" s="132"/>
      <c r="K28" s="132"/>
      <c r="L28" s="132"/>
      <c r="M28" s="10">
        <f>SUM(D28:L28)</f>
        <v>0</v>
      </c>
      <c r="N28" s="132"/>
      <c r="O28" s="132"/>
      <c r="P28" s="104">
        <f>SUM(N28:O28)</f>
        <v>0</v>
      </c>
      <c r="Q28" s="211">
        <f>+M28+P28</f>
        <v>0</v>
      </c>
      <c r="R28" s="82"/>
    </row>
    <row r="29" spans="1:18" ht="15" customHeight="1" x14ac:dyDescent="0.2">
      <c r="A29" s="242"/>
      <c r="B29" s="246" t="str">
        <f>'Direct - Assignment'!B28</f>
        <v>Payroll Taxes</v>
      </c>
      <c r="C29" s="145"/>
      <c r="D29" s="132"/>
      <c r="E29" s="132"/>
      <c r="F29" s="132"/>
      <c r="G29" s="132"/>
      <c r="H29" s="132"/>
      <c r="I29" s="132"/>
      <c r="J29" s="132"/>
      <c r="K29" s="132"/>
      <c r="L29" s="132"/>
      <c r="M29" s="10">
        <f t="shared" ref="M29:M32" si="18">SUM(D29:L29)</f>
        <v>0</v>
      </c>
      <c r="N29" s="132"/>
      <c r="O29" s="132"/>
      <c r="P29" s="104">
        <f t="shared" ref="P29:P52" si="19">SUM(N29:O29)</f>
        <v>0</v>
      </c>
      <c r="Q29" s="211">
        <f t="shared" ref="Q29:Q52" si="20">+M29+P29</f>
        <v>0</v>
      </c>
      <c r="R29" s="82"/>
    </row>
    <row r="30" spans="1:18" ht="15" customHeight="1" x14ac:dyDescent="0.2">
      <c r="A30" s="242"/>
      <c r="B30" s="246" t="str">
        <f>'Direct - Assignment'!B29</f>
        <v>Retirement</v>
      </c>
      <c r="C30" s="145"/>
      <c r="D30" s="132"/>
      <c r="E30" s="132"/>
      <c r="F30" s="132"/>
      <c r="G30" s="132"/>
      <c r="H30" s="132"/>
      <c r="I30" s="132"/>
      <c r="J30" s="132"/>
      <c r="K30" s="132"/>
      <c r="L30" s="132"/>
      <c r="M30" s="10">
        <f t="shared" si="18"/>
        <v>0</v>
      </c>
      <c r="N30" s="132"/>
      <c r="O30" s="132"/>
      <c r="P30" s="104">
        <f t="shared" si="19"/>
        <v>0</v>
      </c>
      <c r="Q30" s="211">
        <f t="shared" si="20"/>
        <v>0</v>
      </c>
      <c r="R30" s="82"/>
    </row>
    <row r="31" spans="1:18" ht="15" customHeight="1" x14ac:dyDescent="0.2">
      <c r="A31" s="242"/>
      <c r="B31" s="246" t="str">
        <f>'Direct - Assignment'!B30</f>
        <v>Benefits</v>
      </c>
      <c r="C31" s="145"/>
      <c r="D31" s="132"/>
      <c r="E31" s="132"/>
      <c r="F31" s="132"/>
      <c r="G31" s="132"/>
      <c r="H31" s="132"/>
      <c r="I31" s="132"/>
      <c r="J31" s="132"/>
      <c r="K31" s="132"/>
      <c r="L31" s="132"/>
      <c r="M31" s="10">
        <f t="shared" si="18"/>
        <v>0</v>
      </c>
      <c r="N31" s="132"/>
      <c r="O31" s="132"/>
      <c r="P31" s="104">
        <f t="shared" si="19"/>
        <v>0</v>
      </c>
      <c r="Q31" s="211">
        <f t="shared" si="20"/>
        <v>0</v>
      </c>
      <c r="R31" s="82"/>
    </row>
    <row r="32" spans="1:18" ht="15" customHeight="1" x14ac:dyDescent="0.2">
      <c r="A32" s="242"/>
      <c r="B32" s="142" t="str">
        <f>'Direct - Assignment'!B31</f>
        <v/>
      </c>
      <c r="C32" s="354"/>
      <c r="D32" s="132">
        <f t="shared" ref="D32:D36" si="21">IFERROR(+D$6/$Q$6*$C32,0)</f>
        <v>0</v>
      </c>
      <c r="E32" s="132">
        <f t="shared" ref="E32:L36" si="22">IFERROR(+E$6/$Q$6*$C32,0)</f>
        <v>0</v>
      </c>
      <c r="F32" s="132">
        <f t="shared" si="22"/>
        <v>0</v>
      </c>
      <c r="G32" s="132">
        <f t="shared" si="22"/>
        <v>0</v>
      </c>
      <c r="H32" s="132">
        <f t="shared" si="22"/>
        <v>0</v>
      </c>
      <c r="I32" s="132">
        <f t="shared" si="22"/>
        <v>0</v>
      </c>
      <c r="J32" s="132">
        <f t="shared" si="22"/>
        <v>0</v>
      </c>
      <c r="K32" s="132">
        <f t="shared" si="22"/>
        <v>0</v>
      </c>
      <c r="L32" s="132">
        <f t="shared" si="22"/>
        <v>0</v>
      </c>
      <c r="M32" s="10">
        <f t="shared" si="18"/>
        <v>0</v>
      </c>
      <c r="N32" s="132">
        <f t="shared" ref="N32:O36" si="23">IFERROR(+N$6/$Q$6*$C32,0)</f>
        <v>0</v>
      </c>
      <c r="O32" s="132">
        <f t="shared" si="23"/>
        <v>0</v>
      </c>
      <c r="P32" s="104">
        <f t="shared" ref="P32" si="24">SUM(N32:O32)</f>
        <v>0</v>
      </c>
      <c r="Q32" s="211">
        <f t="shared" ref="Q32" si="25">+M32+P32</f>
        <v>0</v>
      </c>
      <c r="R32" s="82"/>
    </row>
    <row r="33" spans="1:18" ht="15" customHeight="1" x14ac:dyDescent="0.2">
      <c r="A33" s="242"/>
      <c r="B33" s="271" t="str">
        <f>'Direct - Assignment'!B32</f>
        <v/>
      </c>
      <c r="C33" s="354"/>
      <c r="D33" s="132">
        <f>IFERROR(+D$6/$Q$6*$C33,0)</f>
        <v>0</v>
      </c>
      <c r="E33" s="132">
        <f t="shared" si="22"/>
        <v>0</v>
      </c>
      <c r="F33" s="132">
        <f t="shared" si="22"/>
        <v>0</v>
      </c>
      <c r="G33" s="132">
        <f t="shared" si="22"/>
        <v>0</v>
      </c>
      <c r="H33" s="132">
        <f t="shared" si="22"/>
        <v>0</v>
      </c>
      <c r="I33" s="132">
        <f t="shared" si="22"/>
        <v>0</v>
      </c>
      <c r="J33" s="132">
        <f t="shared" si="22"/>
        <v>0</v>
      </c>
      <c r="K33" s="132">
        <f t="shared" si="22"/>
        <v>0</v>
      </c>
      <c r="L33" s="132">
        <f t="shared" si="22"/>
        <v>0</v>
      </c>
      <c r="M33" s="10">
        <f t="shared" ref="M33:M36" si="26">SUM(D33:L33)</f>
        <v>0</v>
      </c>
      <c r="N33" s="132">
        <f t="shared" si="23"/>
        <v>0</v>
      </c>
      <c r="O33" s="132">
        <f t="shared" si="23"/>
        <v>0</v>
      </c>
      <c r="P33" s="104">
        <f t="shared" si="19"/>
        <v>0</v>
      </c>
      <c r="Q33" s="211">
        <f t="shared" si="20"/>
        <v>0</v>
      </c>
      <c r="R33" s="82"/>
    </row>
    <row r="34" spans="1:18" ht="15" customHeight="1" x14ac:dyDescent="0.2">
      <c r="A34" s="242"/>
      <c r="B34" s="271" t="str">
        <f>'Direct - Assignment'!B33</f>
        <v/>
      </c>
      <c r="C34" s="354"/>
      <c r="D34" s="132">
        <f t="shared" si="21"/>
        <v>0</v>
      </c>
      <c r="E34" s="132">
        <f t="shared" si="22"/>
        <v>0</v>
      </c>
      <c r="F34" s="132">
        <f t="shared" si="22"/>
        <v>0</v>
      </c>
      <c r="G34" s="132">
        <f t="shared" si="22"/>
        <v>0</v>
      </c>
      <c r="H34" s="132">
        <f t="shared" si="22"/>
        <v>0</v>
      </c>
      <c r="I34" s="132">
        <f t="shared" si="22"/>
        <v>0</v>
      </c>
      <c r="J34" s="132">
        <f t="shared" si="22"/>
        <v>0</v>
      </c>
      <c r="K34" s="132">
        <f t="shared" si="22"/>
        <v>0</v>
      </c>
      <c r="L34" s="132">
        <f t="shared" si="22"/>
        <v>0</v>
      </c>
      <c r="M34" s="10">
        <f t="shared" si="26"/>
        <v>0</v>
      </c>
      <c r="N34" s="132">
        <f t="shared" si="23"/>
        <v>0</v>
      </c>
      <c r="O34" s="132">
        <f t="shared" si="23"/>
        <v>0</v>
      </c>
      <c r="P34" s="104">
        <f t="shared" si="19"/>
        <v>0</v>
      </c>
      <c r="Q34" s="211">
        <f t="shared" si="20"/>
        <v>0</v>
      </c>
      <c r="R34" s="82"/>
    </row>
    <row r="35" spans="1:18" ht="15" customHeight="1" x14ac:dyDescent="0.2">
      <c r="A35" s="242"/>
      <c r="B35" s="271" t="str">
        <f>'Direct - Assignment'!B34</f>
        <v/>
      </c>
      <c r="C35" s="354"/>
      <c r="D35" s="132">
        <f t="shared" si="21"/>
        <v>0</v>
      </c>
      <c r="E35" s="132">
        <f t="shared" si="22"/>
        <v>0</v>
      </c>
      <c r="F35" s="132">
        <f t="shared" si="22"/>
        <v>0</v>
      </c>
      <c r="G35" s="132">
        <f t="shared" si="22"/>
        <v>0</v>
      </c>
      <c r="H35" s="132">
        <f t="shared" si="22"/>
        <v>0</v>
      </c>
      <c r="I35" s="132">
        <f t="shared" si="22"/>
        <v>0</v>
      </c>
      <c r="J35" s="132">
        <f t="shared" si="22"/>
        <v>0</v>
      </c>
      <c r="K35" s="132">
        <f t="shared" si="22"/>
        <v>0</v>
      </c>
      <c r="L35" s="132">
        <f t="shared" si="22"/>
        <v>0</v>
      </c>
      <c r="M35" s="10">
        <f t="shared" si="26"/>
        <v>0</v>
      </c>
      <c r="N35" s="132">
        <f t="shared" si="23"/>
        <v>0</v>
      </c>
      <c r="O35" s="132">
        <f t="shared" si="23"/>
        <v>0</v>
      </c>
      <c r="P35" s="104">
        <f t="shared" si="19"/>
        <v>0</v>
      </c>
      <c r="Q35" s="211">
        <f t="shared" si="20"/>
        <v>0</v>
      </c>
      <c r="R35" s="82"/>
    </row>
    <row r="36" spans="1:18" ht="15" customHeight="1" x14ac:dyDescent="0.2">
      <c r="A36" s="242"/>
      <c r="B36" s="142" t="str">
        <f>'Direct - Assignment'!B35</f>
        <v/>
      </c>
      <c r="C36" s="354"/>
      <c r="D36" s="132">
        <f t="shared" si="21"/>
        <v>0</v>
      </c>
      <c r="E36" s="132">
        <f t="shared" si="22"/>
        <v>0</v>
      </c>
      <c r="F36" s="132">
        <f t="shared" si="22"/>
        <v>0</v>
      </c>
      <c r="G36" s="132">
        <f t="shared" si="22"/>
        <v>0</v>
      </c>
      <c r="H36" s="132">
        <f t="shared" si="22"/>
        <v>0</v>
      </c>
      <c r="I36" s="132">
        <f t="shared" si="22"/>
        <v>0</v>
      </c>
      <c r="J36" s="132">
        <f t="shared" si="22"/>
        <v>0</v>
      </c>
      <c r="K36" s="132">
        <f t="shared" si="22"/>
        <v>0</v>
      </c>
      <c r="L36" s="132">
        <f t="shared" si="22"/>
        <v>0</v>
      </c>
      <c r="M36" s="10">
        <f t="shared" si="26"/>
        <v>0</v>
      </c>
      <c r="N36" s="132">
        <f t="shared" si="23"/>
        <v>0</v>
      </c>
      <c r="O36" s="132">
        <f t="shared" si="23"/>
        <v>0</v>
      </c>
      <c r="P36" s="104">
        <f t="shared" si="19"/>
        <v>0</v>
      </c>
      <c r="Q36" s="211">
        <f t="shared" si="20"/>
        <v>0</v>
      </c>
      <c r="R36" s="82"/>
    </row>
    <row r="37" spans="1:18" ht="15" customHeight="1" x14ac:dyDescent="0.2">
      <c r="A37" s="242"/>
      <c r="B37" s="271" t="str">
        <f>'Direct - Assignment'!B36</f>
        <v/>
      </c>
      <c r="C37" s="354"/>
      <c r="D37" s="132">
        <f t="shared" ref="D37:L40" si="27">IFERROR(+D$6/$Q$6*$C37,0)</f>
        <v>0</v>
      </c>
      <c r="E37" s="132">
        <f t="shared" si="27"/>
        <v>0</v>
      </c>
      <c r="F37" s="132">
        <f t="shared" si="27"/>
        <v>0</v>
      </c>
      <c r="G37" s="132">
        <f t="shared" si="27"/>
        <v>0</v>
      </c>
      <c r="H37" s="132">
        <f t="shared" si="27"/>
        <v>0</v>
      </c>
      <c r="I37" s="132">
        <f t="shared" si="27"/>
        <v>0</v>
      </c>
      <c r="J37" s="132">
        <f t="shared" si="27"/>
        <v>0</v>
      </c>
      <c r="K37" s="132">
        <f t="shared" si="27"/>
        <v>0</v>
      </c>
      <c r="L37" s="132">
        <f t="shared" si="27"/>
        <v>0</v>
      </c>
      <c r="M37" s="10">
        <f t="shared" ref="M37:M40" si="28">SUM(D37:L37)</f>
        <v>0</v>
      </c>
      <c r="N37" s="132">
        <f t="shared" ref="N37:O40" si="29">IFERROR(+N$6/$Q$6*$C37,0)</f>
        <v>0</v>
      </c>
      <c r="O37" s="132">
        <f t="shared" si="29"/>
        <v>0</v>
      </c>
      <c r="P37" s="104">
        <f t="shared" si="19"/>
        <v>0</v>
      </c>
      <c r="Q37" s="211">
        <f t="shared" si="20"/>
        <v>0</v>
      </c>
      <c r="R37" s="82"/>
    </row>
    <row r="38" spans="1:18" ht="15" customHeight="1" x14ac:dyDescent="0.2">
      <c r="A38" s="242"/>
      <c r="B38" s="271" t="str">
        <f>'Direct - Assignment'!B37</f>
        <v/>
      </c>
      <c r="C38" s="354"/>
      <c r="D38" s="132">
        <f t="shared" si="27"/>
        <v>0</v>
      </c>
      <c r="E38" s="132">
        <f t="shared" si="27"/>
        <v>0</v>
      </c>
      <c r="F38" s="132">
        <f t="shared" si="27"/>
        <v>0</v>
      </c>
      <c r="G38" s="132">
        <f t="shared" si="27"/>
        <v>0</v>
      </c>
      <c r="H38" s="132">
        <f t="shared" si="27"/>
        <v>0</v>
      </c>
      <c r="I38" s="132">
        <f t="shared" si="27"/>
        <v>0</v>
      </c>
      <c r="J38" s="132">
        <f t="shared" si="27"/>
        <v>0</v>
      </c>
      <c r="K38" s="132">
        <f t="shared" si="27"/>
        <v>0</v>
      </c>
      <c r="L38" s="132">
        <f t="shared" si="27"/>
        <v>0</v>
      </c>
      <c r="M38" s="10">
        <f t="shared" si="28"/>
        <v>0</v>
      </c>
      <c r="N38" s="132">
        <f t="shared" si="29"/>
        <v>0</v>
      </c>
      <c r="O38" s="132">
        <f t="shared" si="29"/>
        <v>0</v>
      </c>
      <c r="P38" s="104">
        <f t="shared" si="19"/>
        <v>0</v>
      </c>
      <c r="Q38" s="211">
        <f t="shared" si="20"/>
        <v>0</v>
      </c>
      <c r="R38" s="82"/>
    </row>
    <row r="39" spans="1:18" ht="15" customHeight="1" x14ac:dyDescent="0.2">
      <c r="A39" s="242"/>
      <c r="B39" s="271" t="str">
        <f>'Direct - Assignment'!B38</f>
        <v/>
      </c>
      <c r="C39" s="354"/>
      <c r="D39" s="132">
        <f t="shared" si="27"/>
        <v>0</v>
      </c>
      <c r="E39" s="132">
        <f t="shared" si="27"/>
        <v>0</v>
      </c>
      <c r="F39" s="132">
        <f t="shared" si="27"/>
        <v>0</v>
      </c>
      <c r="G39" s="132">
        <f t="shared" si="27"/>
        <v>0</v>
      </c>
      <c r="H39" s="132">
        <f t="shared" si="27"/>
        <v>0</v>
      </c>
      <c r="I39" s="132">
        <f t="shared" si="27"/>
        <v>0</v>
      </c>
      <c r="J39" s="132">
        <f t="shared" si="27"/>
        <v>0</v>
      </c>
      <c r="K39" s="132">
        <f t="shared" si="27"/>
        <v>0</v>
      </c>
      <c r="L39" s="132">
        <f t="shared" si="27"/>
        <v>0</v>
      </c>
      <c r="M39" s="10">
        <f t="shared" si="28"/>
        <v>0</v>
      </c>
      <c r="N39" s="132">
        <f t="shared" si="29"/>
        <v>0</v>
      </c>
      <c r="O39" s="132">
        <f t="shared" si="29"/>
        <v>0</v>
      </c>
      <c r="P39" s="104">
        <f t="shared" si="19"/>
        <v>0</v>
      </c>
      <c r="Q39" s="211">
        <f t="shared" si="20"/>
        <v>0</v>
      </c>
      <c r="R39" s="82"/>
    </row>
    <row r="40" spans="1:18" ht="15" customHeight="1" x14ac:dyDescent="0.2">
      <c r="A40" s="242"/>
      <c r="B40" s="142" t="str">
        <f>'Direct - Assignment'!B39</f>
        <v/>
      </c>
      <c r="C40" s="354"/>
      <c r="D40" s="132">
        <f t="shared" si="27"/>
        <v>0</v>
      </c>
      <c r="E40" s="132">
        <f t="shared" si="27"/>
        <v>0</v>
      </c>
      <c r="F40" s="132">
        <f t="shared" si="27"/>
        <v>0</v>
      </c>
      <c r="G40" s="132">
        <f t="shared" si="27"/>
        <v>0</v>
      </c>
      <c r="H40" s="132">
        <f t="shared" si="27"/>
        <v>0</v>
      </c>
      <c r="I40" s="132">
        <f t="shared" si="27"/>
        <v>0</v>
      </c>
      <c r="J40" s="132">
        <f t="shared" si="27"/>
        <v>0</v>
      </c>
      <c r="K40" s="132">
        <f t="shared" si="27"/>
        <v>0</v>
      </c>
      <c r="L40" s="132">
        <f t="shared" si="27"/>
        <v>0</v>
      </c>
      <c r="M40" s="10">
        <f t="shared" si="28"/>
        <v>0</v>
      </c>
      <c r="N40" s="132">
        <f t="shared" si="29"/>
        <v>0</v>
      </c>
      <c r="O40" s="132">
        <f t="shared" si="29"/>
        <v>0</v>
      </c>
      <c r="P40" s="104">
        <f t="shared" si="19"/>
        <v>0</v>
      </c>
      <c r="Q40" s="211"/>
      <c r="R40" s="82"/>
    </row>
    <row r="41" spans="1:18" ht="15" customHeight="1" x14ac:dyDescent="0.2">
      <c r="A41" s="242"/>
      <c r="B41" s="271" t="str">
        <f>'Direct - Assignment'!B40</f>
        <v/>
      </c>
      <c r="C41" s="354"/>
      <c r="D41" s="132">
        <f t="shared" ref="D41:L44" si="30">IFERROR(+D$6/$Q$6*$C41,0)</f>
        <v>0</v>
      </c>
      <c r="E41" s="132">
        <f t="shared" si="30"/>
        <v>0</v>
      </c>
      <c r="F41" s="132">
        <f t="shared" si="30"/>
        <v>0</v>
      </c>
      <c r="G41" s="132">
        <f t="shared" si="30"/>
        <v>0</v>
      </c>
      <c r="H41" s="132">
        <f t="shared" si="30"/>
        <v>0</v>
      </c>
      <c r="I41" s="132">
        <f t="shared" si="30"/>
        <v>0</v>
      </c>
      <c r="J41" s="132">
        <f t="shared" si="30"/>
        <v>0</v>
      </c>
      <c r="K41" s="132">
        <f t="shared" si="30"/>
        <v>0</v>
      </c>
      <c r="L41" s="132">
        <f t="shared" si="30"/>
        <v>0</v>
      </c>
      <c r="M41" s="10">
        <f t="shared" ref="M41:M44" si="31">SUM(D41:L41)</f>
        <v>0</v>
      </c>
      <c r="N41" s="132">
        <f t="shared" ref="N41:O44" si="32">IFERROR(+N$6/$Q$6*$C41,0)</f>
        <v>0</v>
      </c>
      <c r="O41" s="132">
        <f t="shared" si="32"/>
        <v>0</v>
      </c>
      <c r="P41" s="104">
        <f t="shared" si="19"/>
        <v>0</v>
      </c>
      <c r="Q41" s="211">
        <f t="shared" si="20"/>
        <v>0</v>
      </c>
      <c r="R41" s="82"/>
    </row>
    <row r="42" spans="1:18" ht="15" customHeight="1" x14ac:dyDescent="0.2">
      <c r="A42" s="242"/>
      <c r="B42" s="271" t="str">
        <f>'Direct - Assignment'!B41</f>
        <v/>
      </c>
      <c r="C42" s="354"/>
      <c r="D42" s="132">
        <f t="shared" si="30"/>
        <v>0</v>
      </c>
      <c r="E42" s="132">
        <f t="shared" si="30"/>
        <v>0</v>
      </c>
      <c r="F42" s="132">
        <f t="shared" si="30"/>
        <v>0</v>
      </c>
      <c r="G42" s="132">
        <f t="shared" si="30"/>
        <v>0</v>
      </c>
      <c r="H42" s="132">
        <f t="shared" si="30"/>
        <v>0</v>
      </c>
      <c r="I42" s="132">
        <f t="shared" si="30"/>
        <v>0</v>
      </c>
      <c r="J42" s="132">
        <f t="shared" si="30"/>
        <v>0</v>
      </c>
      <c r="K42" s="132">
        <f t="shared" si="30"/>
        <v>0</v>
      </c>
      <c r="L42" s="132">
        <f t="shared" si="30"/>
        <v>0</v>
      </c>
      <c r="M42" s="10">
        <f t="shared" si="31"/>
        <v>0</v>
      </c>
      <c r="N42" s="132">
        <f t="shared" si="32"/>
        <v>0</v>
      </c>
      <c r="O42" s="132">
        <f t="shared" si="32"/>
        <v>0</v>
      </c>
      <c r="P42" s="104">
        <f t="shared" si="19"/>
        <v>0</v>
      </c>
      <c r="Q42" s="211">
        <f t="shared" si="20"/>
        <v>0</v>
      </c>
      <c r="R42" s="82"/>
    </row>
    <row r="43" spans="1:18" ht="15" customHeight="1" x14ac:dyDescent="0.2">
      <c r="A43" s="242"/>
      <c r="B43" s="271" t="str">
        <f>'Direct - Assignment'!B42</f>
        <v/>
      </c>
      <c r="C43" s="354"/>
      <c r="D43" s="132">
        <f t="shared" si="30"/>
        <v>0</v>
      </c>
      <c r="E43" s="132">
        <f t="shared" si="30"/>
        <v>0</v>
      </c>
      <c r="F43" s="132">
        <f t="shared" si="30"/>
        <v>0</v>
      </c>
      <c r="G43" s="132">
        <f t="shared" si="30"/>
        <v>0</v>
      </c>
      <c r="H43" s="132">
        <f t="shared" si="30"/>
        <v>0</v>
      </c>
      <c r="I43" s="132">
        <f t="shared" si="30"/>
        <v>0</v>
      </c>
      <c r="J43" s="132">
        <f t="shared" si="30"/>
        <v>0</v>
      </c>
      <c r="K43" s="132">
        <f t="shared" si="30"/>
        <v>0</v>
      </c>
      <c r="L43" s="132">
        <f t="shared" si="30"/>
        <v>0</v>
      </c>
      <c r="M43" s="10">
        <f t="shared" si="31"/>
        <v>0</v>
      </c>
      <c r="N43" s="132">
        <f t="shared" si="32"/>
        <v>0</v>
      </c>
      <c r="O43" s="132">
        <f t="shared" si="32"/>
        <v>0</v>
      </c>
      <c r="P43" s="104">
        <f t="shared" si="19"/>
        <v>0</v>
      </c>
      <c r="Q43" s="211">
        <f t="shared" si="20"/>
        <v>0</v>
      </c>
      <c r="R43" s="82"/>
    </row>
    <row r="44" spans="1:18" ht="15" customHeight="1" x14ac:dyDescent="0.2">
      <c r="A44" s="242"/>
      <c r="B44" s="142" t="str">
        <f>'Direct - Assignment'!B43</f>
        <v/>
      </c>
      <c r="C44" s="354"/>
      <c r="D44" s="132">
        <f t="shared" si="30"/>
        <v>0</v>
      </c>
      <c r="E44" s="132">
        <f t="shared" si="30"/>
        <v>0</v>
      </c>
      <c r="F44" s="132">
        <f t="shared" si="30"/>
        <v>0</v>
      </c>
      <c r="G44" s="132">
        <f t="shared" si="30"/>
        <v>0</v>
      </c>
      <c r="H44" s="132">
        <f t="shared" si="30"/>
        <v>0</v>
      </c>
      <c r="I44" s="132">
        <f t="shared" si="30"/>
        <v>0</v>
      </c>
      <c r="J44" s="132">
        <f t="shared" si="30"/>
        <v>0</v>
      </c>
      <c r="K44" s="132">
        <f t="shared" si="30"/>
        <v>0</v>
      </c>
      <c r="L44" s="132">
        <f t="shared" si="30"/>
        <v>0</v>
      </c>
      <c r="M44" s="10">
        <f t="shared" si="31"/>
        <v>0</v>
      </c>
      <c r="N44" s="132">
        <f t="shared" si="32"/>
        <v>0</v>
      </c>
      <c r="O44" s="132">
        <f t="shared" si="32"/>
        <v>0</v>
      </c>
      <c r="P44" s="104">
        <f t="shared" si="19"/>
        <v>0</v>
      </c>
      <c r="Q44" s="211">
        <f t="shared" si="20"/>
        <v>0</v>
      </c>
      <c r="R44" s="82"/>
    </row>
    <row r="45" spans="1:18" ht="15" customHeight="1" x14ac:dyDescent="0.2">
      <c r="A45" s="242"/>
      <c r="B45" s="271" t="str">
        <f>'Direct - Assignment'!B44</f>
        <v/>
      </c>
      <c r="C45" s="354"/>
      <c r="D45" s="132">
        <f t="shared" ref="D45:L52" si="33">IFERROR(+D$6/$Q$6*$C45,0)</f>
        <v>0</v>
      </c>
      <c r="E45" s="132">
        <f t="shared" si="33"/>
        <v>0</v>
      </c>
      <c r="F45" s="132">
        <f t="shared" si="33"/>
        <v>0</v>
      </c>
      <c r="G45" s="132">
        <f t="shared" si="33"/>
        <v>0</v>
      </c>
      <c r="H45" s="132">
        <f t="shared" si="33"/>
        <v>0</v>
      </c>
      <c r="I45" s="132">
        <f t="shared" si="33"/>
        <v>0</v>
      </c>
      <c r="J45" s="132">
        <f t="shared" si="33"/>
        <v>0</v>
      </c>
      <c r="K45" s="132">
        <f t="shared" si="33"/>
        <v>0</v>
      </c>
      <c r="L45" s="132">
        <f t="shared" si="33"/>
        <v>0</v>
      </c>
      <c r="M45" s="10">
        <f t="shared" ref="M45:M52" si="34">SUM(D45:L45)</f>
        <v>0</v>
      </c>
      <c r="N45" s="132">
        <f t="shared" ref="N45:O52" si="35">IFERROR(+N$6/$Q$6*$C45,0)</f>
        <v>0</v>
      </c>
      <c r="O45" s="132">
        <f t="shared" si="35"/>
        <v>0</v>
      </c>
      <c r="P45" s="104">
        <f t="shared" si="19"/>
        <v>0</v>
      </c>
      <c r="Q45" s="211">
        <f t="shared" si="20"/>
        <v>0</v>
      </c>
      <c r="R45" s="82"/>
    </row>
    <row r="46" spans="1:18" ht="15" customHeight="1" x14ac:dyDescent="0.2">
      <c r="A46" s="242"/>
      <c r="B46" s="271" t="str">
        <f>'Direct - Assignment'!B45</f>
        <v/>
      </c>
      <c r="C46" s="354"/>
      <c r="D46" s="132">
        <f t="shared" si="33"/>
        <v>0</v>
      </c>
      <c r="E46" s="132">
        <f t="shared" si="33"/>
        <v>0</v>
      </c>
      <c r="F46" s="132">
        <f t="shared" si="33"/>
        <v>0</v>
      </c>
      <c r="G46" s="132">
        <f t="shared" si="33"/>
        <v>0</v>
      </c>
      <c r="H46" s="132">
        <f t="shared" si="33"/>
        <v>0</v>
      </c>
      <c r="I46" s="132">
        <f t="shared" si="33"/>
        <v>0</v>
      </c>
      <c r="J46" s="132">
        <f t="shared" si="33"/>
        <v>0</v>
      </c>
      <c r="K46" s="132">
        <f t="shared" si="33"/>
        <v>0</v>
      </c>
      <c r="L46" s="132">
        <f t="shared" si="33"/>
        <v>0</v>
      </c>
      <c r="M46" s="10">
        <f t="shared" si="34"/>
        <v>0</v>
      </c>
      <c r="N46" s="132">
        <f t="shared" si="35"/>
        <v>0</v>
      </c>
      <c r="O46" s="132">
        <f t="shared" si="35"/>
        <v>0</v>
      </c>
      <c r="P46" s="104">
        <f t="shared" si="19"/>
        <v>0</v>
      </c>
      <c r="Q46" s="211">
        <f t="shared" si="20"/>
        <v>0</v>
      </c>
      <c r="R46" s="82"/>
    </row>
    <row r="47" spans="1:18" ht="15" customHeight="1" x14ac:dyDescent="0.2">
      <c r="A47" s="242"/>
      <c r="B47" s="271" t="str">
        <f>'Direct - Assignment'!B46</f>
        <v/>
      </c>
      <c r="C47" s="354"/>
      <c r="D47" s="132">
        <f t="shared" si="33"/>
        <v>0</v>
      </c>
      <c r="E47" s="132">
        <f t="shared" si="33"/>
        <v>0</v>
      </c>
      <c r="F47" s="132">
        <f t="shared" si="33"/>
        <v>0</v>
      </c>
      <c r="G47" s="132">
        <f t="shared" si="33"/>
        <v>0</v>
      </c>
      <c r="H47" s="132">
        <f t="shared" si="33"/>
        <v>0</v>
      </c>
      <c r="I47" s="132">
        <f t="shared" si="33"/>
        <v>0</v>
      </c>
      <c r="J47" s="132">
        <f t="shared" si="33"/>
        <v>0</v>
      </c>
      <c r="K47" s="132">
        <f t="shared" si="33"/>
        <v>0</v>
      </c>
      <c r="L47" s="132">
        <f t="shared" si="33"/>
        <v>0</v>
      </c>
      <c r="M47" s="10">
        <f t="shared" si="34"/>
        <v>0</v>
      </c>
      <c r="N47" s="132">
        <f t="shared" si="35"/>
        <v>0</v>
      </c>
      <c r="O47" s="132">
        <f t="shared" si="35"/>
        <v>0</v>
      </c>
      <c r="P47" s="104">
        <f t="shared" si="19"/>
        <v>0</v>
      </c>
      <c r="Q47" s="211">
        <f t="shared" si="20"/>
        <v>0</v>
      </c>
      <c r="R47" s="82"/>
    </row>
    <row r="48" spans="1:18" ht="15" customHeight="1" x14ac:dyDescent="0.2">
      <c r="A48" s="242"/>
      <c r="B48" s="271" t="str">
        <f>'Direct - Assignment'!B47</f>
        <v/>
      </c>
      <c r="C48" s="354"/>
      <c r="D48" s="132">
        <f t="shared" si="33"/>
        <v>0</v>
      </c>
      <c r="E48" s="132">
        <f t="shared" si="33"/>
        <v>0</v>
      </c>
      <c r="F48" s="132">
        <f t="shared" si="33"/>
        <v>0</v>
      </c>
      <c r="G48" s="132">
        <f t="shared" si="33"/>
        <v>0</v>
      </c>
      <c r="H48" s="132">
        <f t="shared" si="33"/>
        <v>0</v>
      </c>
      <c r="I48" s="132">
        <f t="shared" si="33"/>
        <v>0</v>
      </c>
      <c r="J48" s="132">
        <f t="shared" si="33"/>
        <v>0</v>
      </c>
      <c r="K48" s="132">
        <f t="shared" si="33"/>
        <v>0</v>
      </c>
      <c r="L48" s="132">
        <f t="shared" si="33"/>
        <v>0</v>
      </c>
      <c r="M48" s="10">
        <f t="shared" si="34"/>
        <v>0</v>
      </c>
      <c r="N48" s="132">
        <f t="shared" si="35"/>
        <v>0</v>
      </c>
      <c r="O48" s="132">
        <f t="shared" si="35"/>
        <v>0</v>
      </c>
      <c r="P48" s="104">
        <f t="shared" si="19"/>
        <v>0</v>
      </c>
      <c r="Q48" s="211">
        <f t="shared" si="20"/>
        <v>0</v>
      </c>
      <c r="R48" s="82"/>
    </row>
    <row r="49" spans="1:18" ht="15" customHeight="1" x14ac:dyDescent="0.2">
      <c r="A49" s="242"/>
      <c r="B49" s="271" t="str">
        <f>'Direct - Assignment'!B48</f>
        <v/>
      </c>
      <c r="C49" s="354"/>
      <c r="D49" s="132">
        <f t="shared" si="33"/>
        <v>0</v>
      </c>
      <c r="E49" s="132">
        <f t="shared" si="33"/>
        <v>0</v>
      </c>
      <c r="F49" s="132">
        <f t="shared" si="33"/>
        <v>0</v>
      </c>
      <c r="G49" s="132">
        <f t="shared" si="33"/>
        <v>0</v>
      </c>
      <c r="H49" s="132">
        <f t="shared" si="33"/>
        <v>0</v>
      </c>
      <c r="I49" s="132">
        <f t="shared" si="33"/>
        <v>0</v>
      </c>
      <c r="J49" s="132">
        <f t="shared" si="33"/>
        <v>0</v>
      </c>
      <c r="K49" s="132">
        <f t="shared" si="33"/>
        <v>0</v>
      </c>
      <c r="L49" s="132">
        <f t="shared" si="33"/>
        <v>0</v>
      </c>
      <c r="M49" s="10">
        <f t="shared" si="34"/>
        <v>0</v>
      </c>
      <c r="N49" s="132">
        <f t="shared" si="35"/>
        <v>0</v>
      </c>
      <c r="O49" s="132">
        <f t="shared" si="35"/>
        <v>0</v>
      </c>
      <c r="P49" s="104">
        <f t="shared" si="19"/>
        <v>0</v>
      </c>
      <c r="Q49" s="211">
        <f t="shared" si="20"/>
        <v>0</v>
      </c>
      <c r="R49" s="82"/>
    </row>
    <row r="50" spans="1:18" ht="15" customHeight="1" x14ac:dyDescent="0.2">
      <c r="A50" s="242"/>
      <c r="B50" s="271" t="str">
        <f>'Direct - Assignment'!B49</f>
        <v/>
      </c>
      <c r="C50" s="354"/>
      <c r="D50" s="132">
        <f t="shared" si="33"/>
        <v>0</v>
      </c>
      <c r="E50" s="132">
        <f t="shared" si="33"/>
        <v>0</v>
      </c>
      <c r="F50" s="132">
        <f t="shared" si="33"/>
        <v>0</v>
      </c>
      <c r="G50" s="132">
        <f t="shared" si="33"/>
        <v>0</v>
      </c>
      <c r="H50" s="132">
        <f t="shared" si="33"/>
        <v>0</v>
      </c>
      <c r="I50" s="132">
        <f t="shared" si="33"/>
        <v>0</v>
      </c>
      <c r="J50" s="132">
        <f t="shared" si="33"/>
        <v>0</v>
      </c>
      <c r="K50" s="132">
        <f t="shared" si="33"/>
        <v>0</v>
      </c>
      <c r="L50" s="132">
        <f t="shared" si="33"/>
        <v>0</v>
      </c>
      <c r="M50" s="10">
        <f t="shared" si="34"/>
        <v>0</v>
      </c>
      <c r="N50" s="132">
        <f t="shared" si="35"/>
        <v>0</v>
      </c>
      <c r="O50" s="132">
        <f t="shared" si="35"/>
        <v>0</v>
      </c>
      <c r="P50" s="104">
        <f t="shared" si="19"/>
        <v>0</v>
      </c>
      <c r="Q50" s="211">
        <f t="shared" si="20"/>
        <v>0</v>
      </c>
      <c r="R50" s="82"/>
    </row>
    <row r="51" spans="1:18" ht="15" customHeight="1" x14ac:dyDescent="0.2">
      <c r="A51" s="242"/>
      <c r="B51" s="271" t="str">
        <f>'Direct - Assignment'!B50</f>
        <v/>
      </c>
      <c r="C51" s="354"/>
      <c r="D51" s="132">
        <f t="shared" si="33"/>
        <v>0</v>
      </c>
      <c r="E51" s="132">
        <f t="shared" si="33"/>
        <v>0</v>
      </c>
      <c r="F51" s="132">
        <f t="shared" si="33"/>
        <v>0</v>
      </c>
      <c r="G51" s="132">
        <f t="shared" si="33"/>
        <v>0</v>
      </c>
      <c r="H51" s="132">
        <f t="shared" si="33"/>
        <v>0</v>
      </c>
      <c r="I51" s="132">
        <f t="shared" si="33"/>
        <v>0</v>
      </c>
      <c r="J51" s="132">
        <f t="shared" si="33"/>
        <v>0</v>
      </c>
      <c r="K51" s="132">
        <f t="shared" si="33"/>
        <v>0</v>
      </c>
      <c r="L51" s="132">
        <f t="shared" si="33"/>
        <v>0</v>
      </c>
      <c r="M51" s="10">
        <f t="shared" si="34"/>
        <v>0</v>
      </c>
      <c r="N51" s="132">
        <f t="shared" si="35"/>
        <v>0</v>
      </c>
      <c r="O51" s="132">
        <f t="shared" si="35"/>
        <v>0</v>
      </c>
      <c r="P51" s="104">
        <f t="shared" si="19"/>
        <v>0</v>
      </c>
      <c r="Q51" s="211">
        <f t="shared" si="20"/>
        <v>0</v>
      </c>
      <c r="R51" s="82"/>
    </row>
    <row r="52" spans="1:18" ht="15" customHeight="1" x14ac:dyDescent="0.2">
      <c r="A52" s="242"/>
      <c r="B52" s="271" t="str">
        <f>'Direct - Assignment'!B51</f>
        <v/>
      </c>
      <c r="C52" s="354"/>
      <c r="D52" s="132">
        <f t="shared" si="33"/>
        <v>0</v>
      </c>
      <c r="E52" s="132">
        <f t="shared" si="33"/>
        <v>0</v>
      </c>
      <c r="F52" s="132">
        <f t="shared" si="33"/>
        <v>0</v>
      </c>
      <c r="G52" s="132">
        <f t="shared" si="33"/>
        <v>0</v>
      </c>
      <c r="H52" s="132">
        <f t="shared" si="33"/>
        <v>0</v>
      </c>
      <c r="I52" s="132">
        <f t="shared" si="33"/>
        <v>0</v>
      </c>
      <c r="J52" s="132">
        <f t="shared" si="33"/>
        <v>0</v>
      </c>
      <c r="K52" s="132">
        <f t="shared" si="33"/>
        <v>0</v>
      </c>
      <c r="L52" s="132">
        <f t="shared" si="33"/>
        <v>0</v>
      </c>
      <c r="M52" s="10">
        <f t="shared" si="34"/>
        <v>0</v>
      </c>
      <c r="N52" s="132">
        <f t="shared" si="35"/>
        <v>0</v>
      </c>
      <c r="O52" s="132">
        <f t="shared" si="35"/>
        <v>0</v>
      </c>
      <c r="P52" s="104">
        <f t="shared" si="19"/>
        <v>0</v>
      </c>
      <c r="Q52" s="211">
        <f t="shared" si="20"/>
        <v>0</v>
      </c>
      <c r="R52" s="82"/>
    </row>
    <row r="53" spans="1:18" ht="15" customHeight="1" x14ac:dyDescent="0.2">
      <c r="A53" s="242"/>
      <c r="B53" s="248" t="str">
        <f>'Direct - Assignment'!B52</f>
        <v>TOTAL EXPENSES before Allocations</v>
      </c>
      <c r="C53" s="147">
        <f>SUM(C26:C52)</f>
        <v>0</v>
      </c>
      <c r="D53" s="135">
        <f>SUM(D26:D52)</f>
        <v>0</v>
      </c>
      <c r="E53" s="135">
        <f t="shared" ref="E53:L53" si="36">SUM(E26:E52)</f>
        <v>0</v>
      </c>
      <c r="F53" s="135">
        <f t="shared" si="36"/>
        <v>0</v>
      </c>
      <c r="G53" s="135">
        <f t="shared" si="36"/>
        <v>0</v>
      </c>
      <c r="H53" s="135">
        <f t="shared" si="36"/>
        <v>0</v>
      </c>
      <c r="I53" s="135">
        <f t="shared" si="36"/>
        <v>0</v>
      </c>
      <c r="J53" s="135">
        <f t="shared" si="36"/>
        <v>0</v>
      </c>
      <c r="K53" s="135">
        <f t="shared" si="36"/>
        <v>0</v>
      </c>
      <c r="L53" s="135">
        <f t="shared" si="36"/>
        <v>0</v>
      </c>
      <c r="M53" s="13">
        <f>SUM(M26:M52)</f>
        <v>0</v>
      </c>
      <c r="N53" s="135">
        <f t="shared" ref="N53" si="37">SUM(N26:N52)</f>
        <v>0</v>
      </c>
      <c r="O53" s="135">
        <f>SUM(O26:O52)</f>
        <v>0</v>
      </c>
      <c r="P53" s="107">
        <f>SUM(P26:P52)</f>
        <v>0</v>
      </c>
      <c r="Q53" s="214">
        <f>SUM(Q26:Q52)</f>
        <v>0</v>
      </c>
      <c r="R53" s="82"/>
    </row>
    <row r="54" spans="1:18" ht="15" customHeight="1" x14ac:dyDescent="0.2">
      <c r="A54" s="21"/>
      <c r="B54" s="271" t="str">
        <f>'Direct - Assignment'!B53</f>
        <v>Indirect Allocation</v>
      </c>
      <c r="C54" s="146"/>
      <c r="D54" s="5"/>
      <c r="E54" s="5"/>
      <c r="F54" s="5"/>
      <c r="G54" s="5"/>
      <c r="H54" s="5"/>
      <c r="I54" s="5"/>
      <c r="J54" s="5"/>
      <c r="K54" s="5"/>
      <c r="L54" s="5"/>
      <c r="M54" s="10"/>
      <c r="N54" s="5"/>
      <c r="O54" s="5"/>
      <c r="P54" s="104"/>
      <c r="Q54" s="211"/>
      <c r="R54" s="82"/>
    </row>
    <row r="55" spans="1:18" ht="15" customHeight="1" x14ac:dyDescent="0.2">
      <c r="A55" s="21"/>
      <c r="B55" s="261" t="str">
        <f>'Direct - Assignment'!B54</f>
        <v>TOTAL EXPENSES with Indirect Allocation</v>
      </c>
      <c r="C55" s="146"/>
      <c r="D55" s="5"/>
      <c r="E55" s="5"/>
      <c r="F55" s="5"/>
      <c r="G55" s="5"/>
      <c r="H55" s="5"/>
      <c r="I55" s="5"/>
      <c r="J55" s="5"/>
      <c r="K55" s="5"/>
      <c r="L55" s="5"/>
      <c r="M55" s="10"/>
      <c r="N55" s="5"/>
      <c r="O55" s="5"/>
      <c r="P55" s="104"/>
      <c r="Q55" s="211"/>
      <c r="R55" s="82"/>
    </row>
    <row r="56" spans="1:18" ht="15" customHeight="1" x14ac:dyDescent="0.2">
      <c r="A56" s="21"/>
      <c r="B56" s="271" t="str">
        <f>'Direct - Assignment'!B55</f>
        <v>Fundraising Allocation</v>
      </c>
      <c r="C56" s="146"/>
      <c r="D56" s="5"/>
      <c r="E56" s="5"/>
      <c r="F56" s="5"/>
      <c r="G56" s="5"/>
      <c r="H56" s="5"/>
      <c r="I56" s="5"/>
      <c r="J56" s="5"/>
      <c r="K56" s="5"/>
      <c r="L56" s="5"/>
      <c r="M56" s="10"/>
      <c r="N56" s="5"/>
      <c r="O56" s="5"/>
      <c r="P56" s="104"/>
      <c r="Q56" s="211"/>
      <c r="R56" s="82"/>
    </row>
    <row r="57" spans="1:18" ht="15" customHeight="1" x14ac:dyDescent="0.2">
      <c r="A57" s="21"/>
      <c r="B57" s="261" t="str">
        <f>'Direct - Assignment'!B56</f>
        <v>TOTAL EXPENSES with All Allocations</v>
      </c>
      <c r="C57" s="146"/>
      <c r="D57" s="5"/>
      <c r="E57" s="5"/>
      <c r="F57" s="5"/>
      <c r="G57" s="5"/>
      <c r="H57" s="5"/>
      <c r="I57" s="5"/>
      <c r="J57" s="5"/>
      <c r="K57" s="5"/>
      <c r="L57" s="5"/>
      <c r="M57" s="10"/>
      <c r="N57" s="5"/>
      <c r="O57" s="5"/>
      <c r="P57" s="104"/>
      <c r="Q57" s="211"/>
      <c r="R57" s="82"/>
    </row>
    <row r="58" spans="1:18" ht="15" customHeight="1" thickBot="1" x14ac:dyDescent="0.25">
      <c r="A58" s="244"/>
      <c r="B58" s="266" t="str">
        <f>'Direct - Assignment'!B57</f>
        <v>Change in Net Assets</v>
      </c>
      <c r="C58" s="267"/>
      <c r="D58" s="267"/>
      <c r="E58" s="267"/>
      <c r="F58" s="267"/>
      <c r="G58" s="267"/>
      <c r="H58" s="267"/>
      <c r="I58" s="267"/>
      <c r="J58" s="267"/>
      <c r="K58" s="267"/>
      <c r="L58" s="267"/>
      <c r="M58" s="268"/>
      <c r="N58" s="267"/>
      <c r="O58" s="267"/>
      <c r="P58" s="272"/>
      <c r="Q58" s="270"/>
      <c r="R58" s="82"/>
    </row>
    <row r="59" spans="1:18" ht="12.75" thickTop="1" x14ac:dyDescent="0.2"/>
  </sheetData>
  <mergeCells count="7">
    <mergeCell ref="A1:B1"/>
    <mergeCell ref="A11:A14"/>
    <mergeCell ref="D2:M2"/>
    <mergeCell ref="N2:P2"/>
    <mergeCell ref="D3:M3"/>
    <mergeCell ref="N3:P3"/>
    <mergeCell ref="A6:A8"/>
  </mergeCells>
  <conditionalFormatting sqref="D5:L5 N5:O5 C10:C16 C18:C23 C32:C52">
    <cfRule type="expression" dxfId="34" priority="2">
      <formula>$C$2="Enter Name of Method Here"</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5" id="{62A3F8A2-9A8B-4F8C-8D84-B697CC4C03BC}">
            <xm:f>'Your Chart of Accounts'!$C18=0</xm:f>
            <x14:dxf>
              <fill>
                <patternFill>
                  <bgColor theme="0" tint="-0.14996795556505021"/>
                </patternFill>
              </fill>
            </x14:dxf>
          </x14:cfRule>
          <xm:sqref>C10:C16 C18:C23 C32:C52</xm:sqref>
        </x14:conditionalFormatting>
        <x14:conditionalFormatting xmlns:xm="http://schemas.microsoft.com/office/excel/2006/main">
          <x14:cfRule type="expression" priority="18" id="{56F7139D-6658-40C8-BDD2-6A4E20BE1012}">
            <xm:f>'Your Programs'!$B$24=0</xm:f>
            <x14:dxf>
              <fill>
                <patternFill>
                  <bgColor theme="0" tint="-0.14996795556505021"/>
                </patternFill>
              </fill>
            </x14:dxf>
          </x14:cfRule>
          <xm:sqref>D5</xm:sqref>
        </x14:conditionalFormatting>
        <x14:conditionalFormatting xmlns:xm="http://schemas.microsoft.com/office/excel/2006/main">
          <x14:cfRule type="expression" priority="17" id="{1A3D75C6-C2A9-410A-B67E-1F5CF72CB231}">
            <xm:f>'Your Programs'!$B$25=0</xm:f>
            <x14:dxf>
              <fill>
                <patternFill>
                  <bgColor theme="0" tint="-0.14996795556505021"/>
                </patternFill>
              </fill>
            </x14:dxf>
          </x14:cfRule>
          <xm:sqref>E5</xm:sqref>
        </x14:conditionalFormatting>
        <x14:conditionalFormatting xmlns:xm="http://schemas.microsoft.com/office/excel/2006/main">
          <x14:cfRule type="expression" priority="16" id="{A51BDC12-43D5-40BB-A3EC-3DAE8669D62A}">
            <xm:f>'Your Programs'!$B$26=0</xm:f>
            <x14:dxf>
              <fill>
                <patternFill>
                  <bgColor theme="0" tint="-0.14996795556505021"/>
                </patternFill>
              </fill>
            </x14:dxf>
          </x14:cfRule>
          <xm:sqref>F5</xm:sqref>
        </x14:conditionalFormatting>
        <x14:conditionalFormatting xmlns:xm="http://schemas.microsoft.com/office/excel/2006/main">
          <x14:cfRule type="expression" priority="15" id="{967FAC3A-1791-4158-9833-A62CEFF5D4F0}">
            <xm:f>'Your Programs'!$B$27=0</xm:f>
            <x14:dxf>
              <fill>
                <patternFill>
                  <bgColor theme="0" tint="-0.14996795556505021"/>
                </patternFill>
              </fill>
            </x14:dxf>
          </x14:cfRule>
          <xm:sqref>G5</xm:sqref>
        </x14:conditionalFormatting>
        <x14:conditionalFormatting xmlns:xm="http://schemas.microsoft.com/office/excel/2006/main">
          <x14:cfRule type="expression" priority="14" id="{26B374B8-7D3D-47A1-B79F-788C141503F9}">
            <xm:f>'Your Programs'!$B$28=0</xm:f>
            <x14:dxf>
              <fill>
                <patternFill>
                  <bgColor theme="0" tint="-0.14996795556505021"/>
                </patternFill>
              </fill>
            </x14:dxf>
          </x14:cfRule>
          <xm:sqref>H5</xm:sqref>
        </x14:conditionalFormatting>
        <x14:conditionalFormatting xmlns:xm="http://schemas.microsoft.com/office/excel/2006/main">
          <x14:cfRule type="expression" priority="13" id="{6207D69B-82A7-4990-9759-D4A6CF13F7EE}">
            <xm:f>'Your Programs'!$B$29=0</xm:f>
            <x14:dxf>
              <fill>
                <patternFill>
                  <bgColor theme="0" tint="-0.14996795556505021"/>
                </patternFill>
              </fill>
            </x14:dxf>
          </x14:cfRule>
          <xm:sqref>I5</xm:sqref>
        </x14:conditionalFormatting>
        <x14:conditionalFormatting xmlns:xm="http://schemas.microsoft.com/office/excel/2006/main">
          <x14:cfRule type="expression" priority="12" id="{48BC71B1-8055-45B4-BA12-A05BDB651AD7}">
            <xm:f>'Your Programs'!$B$30=0</xm:f>
            <x14:dxf>
              <fill>
                <patternFill>
                  <bgColor theme="0" tint="-0.14996795556505021"/>
                </patternFill>
              </fill>
            </x14:dxf>
          </x14:cfRule>
          <xm:sqref>J5</xm:sqref>
        </x14:conditionalFormatting>
        <x14:conditionalFormatting xmlns:xm="http://schemas.microsoft.com/office/excel/2006/main">
          <x14:cfRule type="expression" priority="11" id="{0008FF04-8E2D-4A2F-BFE2-B2E46340C1D4}">
            <xm:f>'Your Programs'!$B$31=0</xm:f>
            <x14:dxf>
              <fill>
                <patternFill>
                  <bgColor theme="0" tint="-0.14996795556505021"/>
                </patternFill>
              </fill>
            </x14:dxf>
          </x14:cfRule>
          <xm:sqref>K5</xm:sqref>
        </x14:conditionalFormatting>
        <x14:conditionalFormatting xmlns:xm="http://schemas.microsoft.com/office/excel/2006/main">
          <x14:cfRule type="expression" priority="10" id="{0224D321-709D-4C9F-BD2E-6C611DCC68D0}">
            <xm:f>'Your Programs'!$B$32=0</xm:f>
            <x14:dxf>
              <fill>
                <patternFill>
                  <bgColor theme="0" tint="-0.14996795556505021"/>
                </patternFill>
              </fill>
            </x14:dxf>
          </x14:cfRule>
          <xm:sqref>L5</xm:sqref>
        </x14:conditionalFormatting>
        <x14:conditionalFormatting xmlns:xm="http://schemas.microsoft.com/office/excel/2006/main">
          <x14:cfRule type="expression" priority="9" id="{BA04CEBB-7074-4DC2-8701-1FAA26FA5060}">
            <xm:f>'Your Programs'!$B$24=0</xm:f>
            <x14:dxf>
              <fill>
                <patternFill>
                  <bgColor theme="0" tint="-0.14996795556505021"/>
                </patternFill>
              </fill>
            </x14:dxf>
          </x14:cfRule>
          <xm:sqref>C15:C16</xm:sqref>
        </x14:conditionalFormatting>
        <x14:conditionalFormatting xmlns:xm="http://schemas.microsoft.com/office/excel/2006/main">
          <x14:cfRule type="expression" priority="4" id="{E607D34A-8894-4986-935F-14933C942476}">
            <xm:f>'Your Programs'!$B$24=0</xm:f>
            <x14:dxf>
              <fill>
                <patternFill>
                  <bgColor theme="0" tint="-0.14996795556505021"/>
                </patternFill>
              </fill>
            </x14:dxf>
          </x14:cfRule>
          <xm:sqref>N5</xm:sqref>
        </x14:conditionalFormatting>
        <x14:conditionalFormatting xmlns:xm="http://schemas.microsoft.com/office/excel/2006/main">
          <x14:cfRule type="expression" priority="3" id="{38F95E12-5A62-44BD-A99A-3A2144EAE842}">
            <xm:f>'Your Programs'!$B$24=0</xm:f>
            <x14:dxf>
              <fill>
                <patternFill>
                  <bgColor theme="0" tint="-0.14996795556505021"/>
                </patternFill>
              </fill>
            </x14:dxf>
          </x14:cfRule>
          <xm:sqref>O5</xm:sqref>
        </x14:conditionalFormatting>
        <x14:conditionalFormatting xmlns:xm="http://schemas.microsoft.com/office/excel/2006/main">
          <x14:cfRule type="expression" priority="1" id="{A4192154-15C0-4B65-928A-DF496141AF36}">
            <xm:f>'Your Chart of Accounts'!$B40="H"</xm:f>
            <x14:dxf>
              <font>
                <b/>
                <i/>
              </font>
            </x14:dxf>
          </x14:cfRule>
          <xm:sqref>B32:B52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workbookViewId="0">
      <pane xSplit="3" ySplit="4" topLeftCell="D5" activePane="bottomRight" state="frozen"/>
      <selection pane="topRight" activeCell="D1" sqref="D1"/>
      <selection pane="bottomLeft" activeCell="A5" sqref="A5"/>
      <selection pane="bottomRight" sqref="A1:B1"/>
    </sheetView>
  </sheetViews>
  <sheetFormatPr defaultRowHeight="12" x14ac:dyDescent="0.2"/>
  <cols>
    <col min="1" max="1" width="28.77734375" style="7" customWidth="1"/>
    <col min="2" max="2" width="30" style="7" bestFit="1" customWidth="1"/>
    <col min="3" max="3" width="12.77734375" style="7" customWidth="1"/>
    <col min="4" max="12" width="8.77734375" style="7" customWidth="1"/>
    <col min="13" max="13" width="10.77734375" style="7" customWidth="1"/>
    <col min="14" max="15" width="8.77734375" style="7" customWidth="1"/>
    <col min="16" max="16" width="9.77734375" style="7" customWidth="1"/>
    <col min="17" max="17" width="8.88671875" style="7"/>
    <col min="18" max="18" width="32.77734375" style="7" customWidth="1"/>
    <col min="19" max="16384" width="8.88671875" style="7"/>
  </cols>
  <sheetData>
    <row r="1" spans="1:18" ht="15" customHeight="1" x14ac:dyDescent="0.25">
      <c r="A1" s="421" t="str">
        <f>IF('Your Programs'!B15="","",'Your Programs'!B15)</f>
        <v/>
      </c>
      <c r="B1" s="421"/>
      <c r="C1" s="85"/>
      <c r="D1" s="86"/>
      <c r="E1" s="86"/>
      <c r="F1" s="16"/>
      <c r="G1" s="16"/>
      <c r="H1" s="16"/>
      <c r="I1" s="16"/>
      <c r="J1" s="16"/>
      <c r="K1" s="16"/>
      <c r="L1" s="16"/>
      <c r="M1" s="16"/>
      <c r="N1" s="16"/>
      <c r="O1" s="16"/>
      <c r="P1" s="16"/>
      <c r="Q1" s="16"/>
      <c r="R1" s="16"/>
    </row>
    <row r="2" spans="1:18" ht="24" x14ac:dyDescent="0.2">
      <c r="A2" s="357" t="s">
        <v>75</v>
      </c>
      <c r="B2" s="356" t="s">
        <v>133</v>
      </c>
      <c r="C2" s="358" t="s">
        <v>50</v>
      </c>
      <c r="D2" s="425" t="s">
        <v>15</v>
      </c>
      <c r="E2" s="425"/>
      <c r="F2" s="425"/>
      <c r="G2" s="425"/>
      <c r="H2" s="425"/>
      <c r="I2" s="425"/>
      <c r="J2" s="425"/>
      <c r="K2" s="425"/>
      <c r="L2" s="425"/>
      <c r="M2" s="426"/>
      <c r="N2" s="427" t="s">
        <v>16</v>
      </c>
      <c r="O2" s="427"/>
      <c r="P2" s="428"/>
      <c r="Q2" s="359" t="s">
        <v>0</v>
      </c>
      <c r="R2" s="360" t="s">
        <v>18</v>
      </c>
    </row>
    <row r="3" spans="1:18" ht="15" customHeight="1" thickBot="1" x14ac:dyDescent="0.25">
      <c r="A3" s="342" t="s">
        <v>57</v>
      </c>
      <c r="B3" s="353" t="s">
        <v>76</v>
      </c>
      <c r="C3" s="154"/>
      <c r="D3" s="429"/>
      <c r="E3" s="429"/>
      <c r="F3" s="429"/>
      <c r="G3" s="429"/>
      <c r="H3" s="429"/>
      <c r="I3" s="429"/>
      <c r="J3" s="429"/>
      <c r="K3" s="429"/>
      <c r="L3" s="429"/>
      <c r="M3" s="430"/>
      <c r="N3" s="431"/>
      <c r="O3" s="431"/>
      <c r="P3" s="432"/>
      <c r="Q3" s="205"/>
      <c r="R3" s="108"/>
    </row>
    <row r="4" spans="1:18" ht="36" x14ac:dyDescent="0.2">
      <c r="A4" s="84">
        <f>+'Your Programs'!$B$19</f>
        <v>0</v>
      </c>
      <c r="B4" s="84"/>
      <c r="C4" s="148" t="s">
        <v>48</v>
      </c>
      <c r="D4" s="136" t="str">
        <f>IF(+'Your Programs'!B24=0,"",'Your Programs'!B24)</f>
        <v/>
      </c>
      <c r="E4" s="136" t="str">
        <f>IF('Your Programs'!B25=0,"",'Your Programs'!B25)</f>
        <v/>
      </c>
      <c r="F4" s="136" t="str">
        <f>IF('Your Programs'!B26=0,"",'Your Programs'!B26)</f>
        <v/>
      </c>
      <c r="G4" s="136" t="str">
        <f>IF('Your Programs'!B27=0,"",'Your Programs'!B27)</f>
        <v/>
      </c>
      <c r="H4" s="136" t="str">
        <f>IF('Your Programs'!B28=0,"",'Your Programs'!B28)</f>
        <v/>
      </c>
      <c r="I4" s="136" t="str">
        <f>IF('Your Programs'!B29=0,"",'Your Programs'!B29)</f>
        <v/>
      </c>
      <c r="J4" s="136" t="str">
        <f>IF('Your Programs'!B30=0,"",'Your Programs'!B30)</f>
        <v/>
      </c>
      <c r="K4" s="136" t="str">
        <f>IF('Your Programs'!B31=0,"",'Your Programs'!B31)</f>
        <v/>
      </c>
      <c r="L4" s="136" t="str">
        <f>IF('Your Programs'!B31=0,"",'Your Programs'!B31)</f>
        <v/>
      </c>
      <c r="M4" s="96" t="s">
        <v>20</v>
      </c>
      <c r="N4" s="136" t="str">
        <f>+'Your Programs'!B33</f>
        <v>Management and General (Admin)</v>
      </c>
      <c r="O4" s="136" t="str">
        <f>+'Your Programs'!B34</f>
        <v>Fundraising</v>
      </c>
      <c r="P4" s="102" t="s">
        <v>20</v>
      </c>
      <c r="Q4" s="206"/>
      <c r="R4" s="82"/>
    </row>
    <row r="5" spans="1:18" ht="15" customHeight="1" x14ac:dyDescent="0.2">
      <c r="A5" s="250" t="s">
        <v>83</v>
      </c>
      <c r="B5" s="245" t="s">
        <v>49</v>
      </c>
      <c r="C5" s="139"/>
      <c r="D5" s="355"/>
      <c r="E5" s="355"/>
      <c r="F5" s="355"/>
      <c r="G5" s="355"/>
      <c r="H5" s="355"/>
      <c r="I5" s="355"/>
      <c r="J5" s="355"/>
      <c r="K5" s="355"/>
      <c r="L5" s="355"/>
      <c r="M5" s="109">
        <f>SUM(D5:L5)</f>
        <v>0</v>
      </c>
      <c r="N5" s="355"/>
      <c r="O5" s="355"/>
      <c r="P5" s="110">
        <f>SUM(N5:O5)</f>
        <v>0</v>
      </c>
      <c r="Q5" s="221">
        <f>+M5+P5</f>
        <v>0</v>
      </c>
      <c r="R5" s="82"/>
    </row>
    <row r="6" spans="1:18" ht="15" customHeight="1" x14ac:dyDescent="0.2">
      <c r="A6" s="433" t="s">
        <v>101</v>
      </c>
      <c r="B6" s="139" t="s">
        <v>52</v>
      </c>
      <c r="C6" s="139"/>
      <c r="D6" s="156">
        <f>IFERROR(+D5/$Q5,0)</f>
        <v>0</v>
      </c>
      <c r="E6" s="156">
        <f t="shared" ref="E6:L6" si="0">IFERROR(+E5/$Q5,0)</f>
        <v>0</v>
      </c>
      <c r="F6" s="156">
        <f t="shared" si="0"/>
        <v>0</v>
      </c>
      <c r="G6" s="156">
        <f t="shared" si="0"/>
        <v>0</v>
      </c>
      <c r="H6" s="156">
        <f t="shared" si="0"/>
        <v>0</v>
      </c>
      <c r="I6" s="156">
        <f t="shared" si="0"/>
        <v>0</v>
      </c>
      <c r="J6" s="156">
        <f t="shared" si="0"/>
        <v>0</v>
      </c>
      <c r="K6" s="156">
        <f t="shared" si="0"/>
        <v>0</v>
      </c>
      <c r="L6" s="156">
        <f t="shared" si="0"/>
        <v>0</v>
      </c>
      <c r="M6" s="111">
        <f>SUM(D6:L6)</f>
        <v>0</v>
      </c>
      <c r="N6" s="156">
        <f t="shared" ref="N6:O6" si="1">IFERROR(+N5/$Q5,0)</f>
        <v>0</v>
      </c>
      <c r="O6" s="156">
        <f t="shared" si="1"/>
        <v>0</v>
      </c>
      <c r="P6" s="112">
        <f>SUM(N6:O6)</f>
        <v>0</v>
      </c>
      <c r="Q6" s="209">
        <f>+M6+P6</f>
        <v>0</v>
      </c>
      <c r="R6" s="82"/>
    </row>
    <row r="7" spans="1:18" ht="15" customHeight="1" x14ac:dyDescent="0.2">
      <c r="A7" s="433"/>
      <c r="B7" s="140"/>
      <c r="C7" s="140"/>
      <c r="D7" s="131"/>
      <c r="E7" s="131"/>
      <c r="F7" s="131"/>
      <c r="G7" s="131"/>
      <c r="H7" s="131"/>
      <c r="I7" s="131"/>
      <c r="J7" s="131"/>
      <c r="K7" s="131"/>
      <c r="L7" s="131"/>
      <c r="M7" s="9"/>
      <c r="N7" s="131"/>
      <c r="O7" s="131"/>
      <c r="P7" s="103"/>
      <c r="Q7" s="210"/>
      <c r="R7" s="82"/>
    </row>
    <row r="8" spans="1:18" ht="15" customHeight="1" x14ac:dyDescent="0.2">
      <c r="A8" s="433"/>
      <c r="B8" s="141" t="s">
        <v>3</v>
      </c>
      <c r="C8" s="141"/>
      <c r="D8" s="131"/>
      <c r="E8" s="131"/>
      <c r="F8" s="131"/>
      <c r="G8" s="131"/>
      <c r="H8" s="131"/>
      <c r="I8" s="131"/>
      <c r="J8" s="131"/>
      <c r="K8" s="131"/>
      <c r="L8" s="131"/>
      <c r="M8" s="9"/>
      <c r="N8" s="131"/>
      <c r="O8" s="131"/>
      <c r="P8" s="103"/>
      <c r="Q8" s="210"/>
      <c r="R8" s="82"/>
    </row>
    <row r="9" spans="1:18" ht="15" customHeight="1" x14ac:dyDescent="0.2">
      <c r="A9" s="249"/>
      <c r="B9" s="142" t="str">
        <f>'Direct - Assignment'!B8</f>
        <v>Contributed Support</v>
      </c>
      <c r="C9" s="142"/>
      <c r="D9" s="132"/>
      <c r="E9" s="132"/>
      <c r="F9" s="132"/>
      <c r="G9" s="132"/>
      <c r="H9" s="132"/>
      <c r="I9" s="132"/>
      <c r="J9" s="132"/>
      <c r="K9" s="132"/>
      <c r="L9" s="132"/>
      <c r="M9" s="10"/>
      <c r="N9" s="132"/>
      <c r="O9" s="132"/>
      <c r="P9" s="104"/>
      <c r="Q9" s="211"/>
      <c r="R9" s="82"/>
    </row>
    <row r="10" spans="1:18" ht="15" customHeight="1" x14ac:dyDescent="0.2">
      <c r="A10" s="250" t="s">
        <v>83</v>
      </c>
      <c r="B10" s="246" t="str">
        <f>'Direct - Assignment'!B9</f>
        <v/>
      </c>
      <c r="C10" s="354"/>
      <c r="D10" s="132">
        <f>IFERROR(+D$6/$M$6*$C10,0)</f>
        <v>0</v>
      </c>
      <c r="E10" s="132">
        <f t="shared" ref="E10:L15" si="2">IFERROR(+E$6/$M$6*$C10,0)</f>
        <v>0</v>
      </c>
      <c r="F10" s="132">
        <f t="shared" si="2"/>
        <v>0</v>
      </c>
      <c r="G10" s="132">
        <f t="shared" si="2"/>
        <v>0</v>
      </c>
      <c r="H10" s="132">
        <f t="shared" si="2"/>
        <v>0</v>
      </c>
      <c r="I10" s="132">
        <f t="shared" si="2"/>
        <v>0</v>
      </c>
      <c r="J10" s="132">
        <f t="shared" si="2"/>
        <v>0</v>
      </c>
      <c r="K10" s="132">
        <f t="shared" si="2"/>
        <v>0</v>
      </c>
      <c r="L10" s="132">
        <f t="shared" si="2"/>
        <v>0</v>
      </c>
      <c r="M10" s="10">
        <f>SUM(D10:L10)</f>
        <v>0</v>
      </c>
      <c r="N10" s="132"/>
      <c r="O10" s="132"/>
      <c r="P10" s="104">
        <f>SUM(N10:O10)</f>
        <v>0</v>
      </c>
      <c r="Q10" s="211">
        <f>+M10+P10</f>
        <v>0</v>
      </c>
      <c r="R10" s="82"/>
    </row>
    <row r="11" spans="1:18" ht="15" customHeight="1" x14ac:dyDescent="0.2">
      <c r="A11" s="433" t="s">
        <v>102</v>
      </c>
      <c r="B11" s="246" t="str">
        <f>'Direct - Assignment'!B10</f>
        <v/>
      </c>
      <c r="C11" s="354"/>
      <c r="D11" s="132">
        <f t="shared" ref="D11:D15" si="3">IFERROR(+D$6/$M$6*$C11,0)</f>
        <v>0</v>
      </c>
      <c r="E11" s="132">
        <f t="shared" si="2"/>
        <v>0</v>
      </c>
      <c r="F11" s="132">
        <f t="shared" si="2"/>
        <v>0</v>
      </c>
      <c r="G11" s="132">
        <f t="shared" si="2"/>
        <v>0</v>
      </c>
      <c r="H11" s="132">
        <f t="shared" si="2"/>
        <v>0</v>
      </c>
      <c r="I11" s="132">
        <f t="shared" si="2"/>
        <v>0</v>
      </c>
      <c r="J11" s="132">
        <f t="shared" si="2"/>
        <v>0</v>
      </c>
      <c r="K11" s="132">
        <f t="shared" si="2"/>
        <v>0</v>
      </c>
      <c r="L11" s="132">
        <f t="shared" si="2"/>
        <v>0</v>
      </c>
      <c r="M11" s="10">
        <f t="shared" ref="M11:M23" si="4">SUM(D11:L11)</f>
        <v>0</v>
      </c>
      <c r="N11" s="132"/>
      <c r="O11" s="132"/>
      <c r="P11" s="104">
        <f t="shared" ref="P11:P23" si="5">SUM(N11:O11)</f>
        <v>0</v>
      </c>
      <c r="Q11" s="211">
        <f t="shared" ref="Q11:Q23" si="6">+M11+P11</f>
        <v>0</v>
      </c>
      <c r="R11" s="82"/>
    </row>
    <row r="12" spans="1:18" ht="15" customHeight="1" x14ac:dyDescent="0.2">
      <c r="A12" s="433"/>
      <c r="B12" s="246" t="str">
        <f>'Direct - Assignment'!B11</f>
        <v/>
      </c>
      <c r="C12" s="354"/>
      <c r="D12" s="132">
        <f t="shared" si="3"/>
        <v>0</v>
      </c>
      <c r="E12" s="132">
        <f t="shared" si="2"/>
        <v>0</v>
      </c>
      <c r="F12" s="132">
        <f t="shared" si="2"/>
        <v>0</v>
      </c>
      <c r="G12" s="132">
        <f t="shared" si="2"/>
        <v>0</v>
      </c>
      <c r="H12" s="132">
        <f t="shared" si="2"/>
        <v>0</v>
      </c>
      <c r="I12" s="132">
        <f t="shared" si="2"/>
        <v>0</v>
      </c>
      <c r="J12" s="132">
        <f t="shared" si="2"/>
        <v>0</v>
      </c>
      <c r="K12" s="132">
        <f t="shared" si="2"/>
        <v>0</v>
      </c>
      <c r="L12" s="132">
        <f t="shared" si="2"/>
        <v>0</v>
      </c>
      <c r="M12" s="10">
        <f t="shared" si="4"/>
        <v>0</v>
      </c>
      <c r="N12" s="132"/>
      <c r="O12" s="132"/>
      <c r="P12" s="104">
        <f t="shared" si="5"/>
        <v>0</v>
      </c>
      <c r="Q12" s="211">
        <f t="shared" si="6"/>
        <v>0</v>
      </c>
      <c r="R12" s="82"/>
    </row>
    <row r="13" spans="1:18" ht="15" customHeight="1" x14ac:dyDescent="0.2">
      <c r="A13" s="433"/>
      <c r="B13" s="246" t="str">
        <f>'Direct - Assignment'!B12</f>
        <v/>
      </c>
      <c r="C13" s="354"/>
      <c r="D13" s="132">
        <f t="shared" si="3"/>
        <v>0</v>
      </c>
      <c r="E13" s="132">
        <f t="shared" si="2"/>
        <v>0</v>
      </c>
      <c r="F13" s="132">
        <f t="shared" si="2"/>
        <v>0</v>
      </c>
      <c r="G13" s="132">
        <f t="shared" si="2"/>
        <v>0</v>
      </c>
      <c r="H13" s="132">
        <f t="shared" si="2"/>
        <v>0</v>
      </c>
      <c r="I13" s="132">
        <f t="shared" si="2"/>
        <v>0</v>
      </c>
      <c r="J13" s="132">
        <f t="shared" si="2"/>
        <v>0</v>
      </c>
      <c r="K13" s="132">
        <f t="shared" si="2"/>
        <v>0</v>
      </c>
      <c r="L13" s="132">
        <f t="shared" si="2"/>
        <v>0</v>
      </c>
      <c r="M13" s="10">
        <f t="shared" si="4"/>
        <v>0</v>
      </c>
      <c r="N13" s="132"/>
      <c r="O13" s="132"/>
      <c r="P13" s="104">
        <f t="shared" si="5"/>
        <v>0</v>
      </c>
      <c r="Q13" s="211">
        <f t="shared" si="6"/>
        <v>0</v>
      </c>
      <c r="R13" s="82"/>
    </row>
    <row r="14" spans="1:18" ht="15" customHeight="1" x14ac:dyDescent="0.2">
      <c r="A14" s="433"/>
      <c r="B14" s="246" t="str">
        <f>'Direct - Assignment'!B13</f>
        <v/>
      </c>
      <c r="C14" s="354"/>
      <c r="D14" s="132">
        <f t="shared" si="3"/>
        <v>0</v>
      </c>
      <c r="E14" s="132">
        <f t="shared" si="2"/>
        <v>0</v>
      </c>
      <c r="F14" s="132">
        <f t="shared" si="2"/>
        <v>0</v>
      </c>
      <c r="G14" s="132">
        <f t="shared" si="2"/>
        <v>0</v>
      </c>
      <c r="H14" s="132">
        <f t="shared" si="2"/>
        <v>0</v>
      </c>
      <c r="I14" s="132">
        <f t="shared" si="2"/>
        <v>0</v>
      </c>
      <c r="J14" s="132">
        <f t="shared" si="2"/>
        <v>0</v>
      </c>
      <c r="K14" s="132">
        <f t="shared" si="2"/>
        <v>0</v>
      </c>
      <c r="L14" s="132">
        <f t="shared" si="2"/>
        <v>0</v>
      </c>
      <c r="M14" s="10">
        <f t="shared" si="4"/>
        <v>0</v>
      </c>
      <c r="N14" s="132"/>
      <c r="O14" s="132"/>
      <c r="P14" s="104">
        <f t="shared" si="5"/>
        <v>0</v>
      </c>
      <c r="Q14" s="211">
        <f t="shared" si="6"/>
        <v>0</v>
      </c>
      <c r="R14" s="82"/>
    </row>
    <row r="15" spans="1:18" ht="15" customHeight="1" x14ac:dyDescent="0.2">
      <c r="A15" s="242"/>
      <c r="B15" s="246" t="str">
        <f>'Direct - Assignment'!B14</f>
        <v>Revenue Released from Restrictions</v>
      </c>
      <c r="C15" s="354"/>
      <c r="D15" s="132">
        <f t="shared" si="3"/>
        <v>0</v>
      </c>
      <c r="E15" s="132">
        <f t="shared" si="2"/>
        <v>0</v>
      </c>
      <c r="F15" s="132">
        <f t="shared" si="2"/>
        <v>0</v>
      </c>
      <c r="G15" s="132">
        <f t="shared" si="2"/>
        <v>0</v>
      </c>
      <c r="H15" s="132">
        <f t="shared" si="2"/>
        <v>0</v>
      </c>
      <c r="I15" s="132">
        <f t="shared" si="2"/>
        <v>0</v>
      </c>
      <c r="J15" s="132">
        <f t="shared" si="2"/>
        <v>0</v>
      </c>
      <c r="K15" s="132">
        <f t="shared" si="2"/>
        <v>0</v>
      </c>
      <c r="L15" s="132">
        <f t="shared" si="2"/>
        <v>0</v>
      </c>
      <c r="M15" s="10">
        <f t="shared" si="4"/>
        <v>0</v>
      </c>
      <c r="N15" s="132"/>
      <c r="O15" s="132"/>
      <c r="P15" s="104">
        <f t="shared" si="5"/>
        <v>0</v>
      </c>
      <c r="Q15" s="211">
        <f t="shared" si="6"/>
        <v>0</v>
      </c>
      <c r="R15" s="82"/>
    </row>
    <row r="16" spans="1:18" ht="15" customHeight="1" x14ac:dyDescent="0.2">
      <c r="A16" s="242"/>
      <c r="B16" s="261" t="str">
        <f>'Direct - Assignment'!B15</f>
        <v>Subtotal Support</v>
      </c>
      <c r="C16" s="298">
        <f>SUM(C10:C15)</f>
        <v>0</v>
      </c>
      <c r="D16" s="132">
        <f>SUM(D10:D15)</f>
        <v>0</v>
      </c>
      <c r="E16" s="132">
        <f t="shared" ref="E16:L16" si="7">SUM(E10:E15)</f>
        <v>0</v>
      </c>
      <c r="F16" s="132">
        <f t="shared" si="7"/>
        <v>0</v>
      </c>
      <c r="G16" s="132">
        <f t="shared" si="7"/>
        <v>0</v>
      </c>
      <c r="H16" s="132">
        <f t="shared" si="7"/>
        <v>0</v>
      </c>
      <c r="I16" s="132">
        <f t="shared" si="7"/>
        <v>0</v>
      </c>
      <c r="J16" s="132">
        <f t="shared" si="7"/>
        <v>0</v>
      </c>
      <c r="K16" s="132">
        <f t="shared" si="7"/>
        <v>0</v>
      </c>
      <c r="L16" s="132">
        <f t="shared" si="7"/>
        <v>0</v>
      </c>
      <c r="M16" s="10">
        <f t="shared" si="4"/>
        <v>0</v>
      </c>
      <c r="N16" s="132"/>
      <c r="O16" s="132"/>
      <c r="P16" s="104">
        <f t="shared" si="5"/>
        <v>0</v>
      </c>
      <c r="Q16" s="211">
        <f t="shared" si="6"/>
        <v>0</v>
      </c>
      <c r="R16" s="82"/>
    </row>
    <row r="17" spans="1:18" ht="15" customHeight="1" x14ac:dyDescent="0.2">
      <c r="A17" s="242"/>
      <c r="B17" s="142" t="str">
        <f>'Direct - Assignment'!B16</f>
        <v>Earned Revenue</v>
      </c>
      <c r="C17" s="132"/>
      <c r="D17" s="132"/>
      <c r="E17" s="132"/>
      <c r="F17" s="132"/>
      <c r="G17" s="132"/>
      <c r="H17" s="132"/>
      <c r="I17" s="132"/>
      <c r="J17" s="132"/>
      <c r="K17" s="132"/>
      <c r="L17" s="132"/>
      <c r="M17" s="10"/>
      <c r="N17" s="132"/>
      <c r="O17" s="132"/>
      <c r="P17" s="104"/>
      <c r="Q17" s="211"/>
      <c r="R17" s="82"/>
    </row>
    <row r="18" spans="1:18" ht="15" customHeight="1" x14ac:dyDescent="0.2">
      <c r="A18" s="242"/>
      <c r="B18" s="246" t="str">
        <f>'Direct - Assignment'!B17</f>
        <v/>
      </c>
      <c r="C18" s="354"/>
      <c r="D18" s="132">
        <f t="shared" ref="D18:L22" si="8">IFERROR(+D$6/$M$6*$C18,0)</f>
        <v>0</v>
      </c>
      <c r="E18" s="132">
        <f t="shared" si="8"/>
        <v>0</v>
      </c>
      <c r="F18" s="132">
        <f t="shared" si="8"/>
        <v>0</v>
      </c>
      <c r="G18" s="132">
        <f t="shared" si="8"/>
        <v>0</v>
      </c>
      <c r="H18" s="132">
        <f t="shared" si="8"/>
        <v>0</v>
      </c>
      <c r="I18" s="132">
        <f t="shared" si="8"/>
        <v>0</v>
      </c>
      <c r="J18" s="132">
        <f t="shared" si="8"/>
        <v>0</v>
      </c>
      <c r="K18" s="132">
        <f t="shared" si="8"/>
        <v>0</v>
      </c>
      <c r="L18" s="132">
        <f t="shared" si="8"/>
        <v>0</v>
      </c>
      <c r="M18" s="10">
        <f>SUM(D18:L18)</f>
        <v>0</v>
      </c>
      <c r="N18" s="132"/>
      <c r="O18" s="132"/>
      <c r="P18" s="104">
        <f t="shared" si="5"/>
        <v>0</v>
      </c>
      <c r="Q18" s="211">
        <f t="shared" si="6"/>
        <v>0</v>
      </c>
      <c r="R18" s="82"/>
    </row>
    <row r="19" spans="1:18" ht="15" customHeight="1" x14ac:dyDescent="0.2">
      <c r="A19" s="242"/>
      <c r="B19" s="246" t="str">
        <f>'Direct - Assignment'!B18</f>
        <v/>
      </c>
      <c r="C19" s="354"/>
      <c r="D19" s="132">
        <f t="shared" si="8"/>
        <v>0</v>
      </c>
      <c r="E19" s="132">
        <f t="shared" si="8"/>
        <v>0</v>
      </c>
      <c r="F19" s="132">
        <f t="shared" si="8"/>
        <v>0</v>
      </c>
      <c r="G19" s="132">
        <f t="shared" si="8"/>
        <v>0</v>
      </c>
      <c r="H19" s="132">
        <f t="shared" si="8"/>
        <v>0</v>
      </c>
      <c r="I19" s="132">
        <f t="shared" si="8"/>
        <v>0</v>
      </c>
      <c r="J19" s="132">
        <f t="shared" si="8"/>
        <v>0</v>
      </c>
      <c r="K19" s="132">
        <f t="shared" si="8"/>
        <v>0</v>
      </c>
      <c r="L19" s="132">
        <f t="shared" si="8"/>
        <v>0</v>
      </c>
      <c r="M19" s="10">
        <f t="shared" si="4"/>
        <v>0</v>
      </c>
      <c r="N19" s="132"/>
      <c r="O19" s="132"/>
      <c r="P19" s="104">
        <f t="shared" si="5"/>
        <v>0</v>
      </c>
      <c r="Q19" s="211">
        <f t="shared" si="6"/>
        <v>0</v>
      </c>
      <c r="R19" s="82"/>
    </row>
    <row r="20" spans="1:18" ht="15" customHeight="1" x14ac:dyDescent="0.2">
      <c r="A20" s="242"/>
      <c r="B20" s="246" t="str">
        <f>'Direct - Assignment'!B19</f>
        <v/>
      </c>
      <c r="C20" s="354"/>
      <c r="D20" s="132">
        <f t="shared" si="8"/>
        <v>0</v>
      </c>
      <c r="E20" s="132">
        <f t="shared" si="8"/>
        <v>0</v>
      </c>
      <c r="F20" s="132">
        <f t="shared" si="8"/>
        <v>0</v>
      </c>
      <c r="G20" s="132">
        <f t="shared" si="8"/>
        <v>0</v>
      </c>
      <c r="H20" s="132">
        <f t="shared" si="8"/>
        <v>0</v>
      </c>
      <c r="I20" s="132">
        <f t="shared" si="8"/>
        <v>0</v>
      </c>
      <c r="J20" s="132">
        <f t="shared" si="8"/>
        <v>0</v>
      </c>
      <c r="K20" s="132">
        <f t="shared" si="8"/>
        <v>0</v>
      </c>
      <c r="L20" s="132">
        <f t="shared" si="8"/>
        <v>0</v>
      </c>
      <c r="M20" s="10">
        <f t="shared" si="4"/>
        <v>0</v>
      </c>
      <c r="N20" s="132"/>
      <c r="O20" s="132"/>
      <c r="P20" s="104">
        <f t="shared" si="5"/>
        <v>0</v>
      </c>
      <c r="Q20" s="211">
        <f t="shared" si="6"/>
        <v>0</v>
      </c>
      <c r="R20" s="82"/>
    </row>
    <row r="21" spans="1:18" ht="15" customHeight="1" x14ac:dyDescent="0.2">
      <c r="A21" s="242"/>
      <c r="B21" s="246" t="str">
        <f>'Direct - Assignment'!B20</f>
        <v/>
      </c>
      <c r="C21" s="354"/>
      <c r="D21" s="132">
        <f t="shared" si="8"/>
        <v>0</v>
      </c>
      <c r="E21" s="132">
        <f t="shared" si="8"/>
        <v>0</v>
      </c>
      <c r="F21" s="132">
        <f t="shared" si="8"/>
        <v>0</v>
      </c>
      <c r="G21" s="132">
        <f t="shared" si="8"/>
        <v>0</v>
      </c>
      <c r="H21" s="132">
        <f t="shared" si="8"/>
        <v>0</v>
      </c>
      <c r="I21" s="132">
        <f t="shared" si="8"/>
        <v>0</v>
      </c>
      <c r="J21" s="132">
        <f t="shared" si="8"/>
        <v>0</v>
      </c>
      <c r="K21" s="132">
        <f t="shared" si="8"/>
        <v>0</v>
      </c>
      <c r="L21" s="132">
        <f t="shared" si="8"/>
        <v>0</v>
      </c>
      <c r="M21" s="10">
        <f t="shared" si="4"/>
        <v>0</v>
      </c>
      <c r="N21" s="132"/>
      <c r="O21" s="132"/>
      <c r="P21" s="104">
        <f t="shared" si="5"/>
        <v>0</v>
      </c>
      <c r="Q21" s="211">
        <f t="shared" si="6"/>
        <v>0</v>
      </c>
      <c r="R21" s="82"/>
    </row>
    <row r="22" spans="1:18" ht="15" customHeight="1" x14ac:dyDescent="0.2">
      <c r="A22" s="242"/>
      <c r="B22" s="246" t="str">
        <f>'Direct - Assignment'!B21</f>
        <v/>
      </c>
      <c r="C22" s="354"/>
      <c r="D22" s="132">
        <f t="shared" si="8"/>
        <v>0</v>
      </c>
      <c r="E22" s="132">
        <f t="shared" si="8"/>
        <v>0</v>
      </c>
      <c r="F22" s="132">
        <f t="shared" si="8"/>
        <v>0</v>
      </c>
      <c r="G22" s="132">
        <f t="shared" si="8"/>
        <v>0</v>
      </c>
      <c r="H22" s="132">
        <f t="shared" si="8"/>
        <v>0</v>
      </c>
      <c r="I22" s="132">
        <f t="shared" si="8"/>
        <v>0</v>
      </c>
      <c r="J22" s="132">
        <f t="shared" si="8"/>
        <v>0</v>
      </c>
      <c r="K22" s="132">
        <f t="shared" si="8"/>
        <v>0</v>
      </c>
      <c r="L22" s="132">
        <f t="shared" si="8"/>
        <v>0</v>
      </c>
      <c r="M22" s="10">
        <f t="shared" si="4"/>
        <v>0</v>
      </c>
      <c r="N22" s="132"/>
      <c r="O22" s="132"/>
      <c r="P22" s="104">
        <f t="shared" si="5"/>
        <v>0</v>
      </c>
      <c r="Q22" s="211">
        <f t="shared" si="6"/>
        <v>0</v>
      </c>
      <c r="R22" s="82"/>
    </row>
    <row r="23" spans="1:18" ht="15" customHeight="1" x14ac:dyDescent="0.2">
      <c r="A23" s="242"/>
      <c r="B23" s="261" t="str">
        <f>'Direct - Assignment'!B22</f>
        <v>Subtotal Revenue</v>
      </c>
      <c r="C23" s="298">
        <f>SUM(C18:C22)</f>
        <v>0</v>
      </c>
      <c r="D23" s="132">
        <f>SUM(D18:D22)</f>
        <v>0</v>
      </c>
      <c r="E23" s="132">
        <f t="shared" ref="E23:L23" si="9">SUM(E18:E22)</f>
        <v>0</v>
      </c>
      <c r="F23" s="132">
        <f t="shared" si="9"/>
        <v>0</v>
      </c>
      <c r="G23" s="132">
        <f t="shared" si="9"/>
        <v>0</v>
      </c>
      <c r="H23" s="132">
        <f t="shared" si="9"/>
        <v>0</v>
      </c>
      <c r="I23" s="132">
        <f t="shared" si="9"/>
        <v>0</v>
      </c>
      <c r="J23" s="132">
        <f t="shared" si="9"/>
        <v>0</v>
      </c>
      <c r="K23" s="132">
        <f t="shared" si="9"/>
        <v>0</v>
      </c>
      <c r="L23" s="132">
        <f t="shared" si="9"/>
        <v>0</v>
      </c>
      <c r="M23" s="10">
        <f t="shared" si="4"/>
        <v>0</v>
      </c>
      <c r="N23" s="132"/>
      <c r="O23" s="132"/>
      <c r="P23" s="104">
        <f t="shared" si="5"/>
        <v>0</v>
      </c>
      <c r="Q23" s="211">
        <f t="shared" si="6"/>
        <v>0</v>
      </c>
      <c r="R23" s="82"/>
    </row>
    <row r="24" spans="1:18" ht="15" customHeight="1" x14ac:dyDescent="0.2">
      <c r="A24" s="242"/>
      <c r="B24" s="247" t="s">
        <v>4</v>
      </c>
      <c r="C24" s="143">
        <f>+C16+C23</f>
        <v>0</v>
      </c>
      <c r="D24" s="133">
        <f t="shared" ref="D24:M24" si="10">+D16+D23</f>
        <v>0</v>
      </c>
      <c r="E24" s="133">
        <f t="shared" si="10"/>
        <v>0</v>
      </c>
      <c r="F24" s="133">
        <f t="shared" si="10"/>
        <v>0</v>
      </c>
      <c r="G24" s="133">
        <f t="shared" si="10"/>
        <v>0</v>
      </c>
      <c r="H24" s="133">
        <f t="shared" si="10"/>
        <v>0</v>
      </c>
      <c r="I24" s="133">
        <f t="shared" si="10"/>
        <v>0</v>
      </c>
      <c r="J24" s="133">
        <f t="shared" si="10"/>
        <v>0</v>
      </c>
      <c r="K24" s="133">
        <f t="shared" si="10"/>
        <v>0</v>
      </c>
      <c r="L24" s="133">
        <f t="shared" si="10"/>
        <v>0</v>
      </c>
      <c r="M24" s="11">
        <f t="shared" si="10"/>
        <v>0</v>
      </c>
      <c r="N24" s="133">
        <f t="shared" ref="N24:O24" si="11">+N16+N23</f>
        <v>0</v>
      </c>
      <c r="O24" s="133">
        <f t="shared" si="11"/>
        <v>0</v>
      </c>
      <c r="P24" s="105">
        <f t="shared" ref="P24" si="12">+P16+P23</f>
        <v>0</v>
      </c>
      <c r="Q24" s="212">
        <f t="shared" ref="Q24" si="13">+Q16+Q23</f>
        <v>0</v>
      </c>
      <c r="R24" s="82"/>
    </row>
    <row r="25" spans="1:18" ht="15" customHeight="1" x14ac:dyDescent="0.2">
      <c r="A25" s="242"/>
      <c r="B25" s="142"/>
      <c r="C25" s="142"/>
      <c r="D25" s="132"/>
      <c r="E25" s="132"/>
      <c r="F25" s="132"/>
      <c r="G25" s="132"/>
      <c r="H25" s="132"/>
      <c r="I25" s="132"/>
      <c r="J25" s="132"/>
      <c r="K25" s="132"/>
      <c r="L25" s="132"/>
      <c r="M25" s="10"/>
      <c r="N25" s="132"/>
      <c r="O25" s="132"/>
      <c r="P25" s="104"/>
      <c r="Q25" s="211"/>
      <c r="R25" s="82"/>
    </row>
    <row r="26" spans="1:18" ht="15" customHeight="1" x14ac:dyDescent="0.2">
      <c r="A26" s="242"/>
      <c r="B26" s="144" t="s">
        <v>1</v>
      </c>
      <c r="C26" s="144"/>
      <c r="D26" s="132"/>
      <c r="E26" s="132"/>
      <c r="F26" s="132"/>
      <c r="G26" s="132"/>
      <c r="H26" s="132"/>
      <c r="I26" s="132"/>
      <c r="J26" s="132"/>
      <c r="K26" s="132"/>
      <c r="L26" s="132"/>
      <c r="M26" s="10"/>
      <c r="N26" s="132"/>
      <c r="O26" s="132"/>
      <c r="P26" s="104"/>
      <c r="Q26" s="211"/>
      <c r="R26" s="82"/>
    </row>
    <row r="27" spans="1:18" ht="15" customHeight="1" x14ac:dyDescent="0.2">
      <c r="A27" s="242"/>
      <c r="B27" s="142" t="str">
        <f>'Direct - Assignment'!B26</f>
        <v>Personnel Expenses</v>
      </c>
      <c r="C27" s="142"/>
      <c r="D27" s="134"/>
      <c r="E27" s="134"/>
      <c r="F27" s="134"/>
      <c r="G27" s="134"/>
      <c r="H27" s="134"/>
      <c r="I27" s="134"/>
      <c r="J27" s="134"/>
      <c r="K27" s="134"/>
      <c r="L27" s="134"/>
      <c r="M27" s="12"/>
      <c r="N27" s="134"/>
      <c r="O27" s="134"/>
      <c r="P27" s="106"/>
      <c r="Q27" s="213"/>
      <c r="R27" s="82"/>
    </row>
    <row r="28" spans="1:18" ht="15" customHeight="1" x14ac:dyDescent="0.2">
      <c r="A28" s="242"/>
      <c r="B28" s="246" t="str">
        <f>'Direct - Assignment'!B27</f>
        <v>Salaries</v>
      </c>
      <c r="C28" s="145"/>
      <c r="D28" s="132"/>
      <c r="E28" s="132"/>
      <c r="F28" s="132"/>
      <c r="G28" s="132"/>
      <c r="H28" s="132"/>
      <c r="I28" s="132"/>
      <c r="J28" s="132"/>
      <c r="K28" s="132"/>
      <c r="L28" s="132"/>
      <c r="M28" s="10">
        <f>SUM(D28:L28)</f>
        <v>0</v>
      </c>
      <c r="N28" s="132"/>
      <c r="O28" s="132"/>
      <c r="P28" s="104">
        <f>SUM(N28:O28)</f>
        <v>0</v>
      </c>
      <c r="Q28" s="211">
        <f>+M28+P28</f>
        <v>0</v>
      </c>
      <c r="R28" s="82"/>
    </row>
    <row r="29" spans="1:18" ht="15" customHeight="1" x14ac:dyDescent="0.2">
      <c r="A29" s="242"/>
      <c r="B29" s="246" t="str">
        <f>'Direct - Assignment'!B28</f>
        <v>Payroll Taxes</v>
      </c>
      <c r="C29" s="145"/>
      <c r="D29" s="132"/>
      <c r="E29" s="132"/>
      <c r="F29" s="132"/>
      <c r="G29" s="132"/>
      <c r="H29" s="132"/>
      <c r="I29" s="132"/>
      <c r="J29" s="132"/>
      <c r="K29" s="132"/>
      <c r="L29" s="132"/>
      <c r="M29" s="10">
        <f t="shared" ref="M29:M31" si="14">SUM(D29:L29)</f>
        <v>0</v>
      </c>
      <c r="N29" s="132"/>
      <c r="O29" s="132"/>
      <c r="P29" s="104">
        <f t="shared" ref="P29:P52" si="15">SUM(N29:O29)</f>
        <v>0</v>
      </c>
      <c r="Q29" s="211">
        <f t="shared" ref="Q29:Q52" si="16">+M29+P29</f>
        <v>0</v>
      </c>
      <c r="R29" s="82"/>
    </row>
    <row r="30" spans="1:18" ht="15" customHeight="1" x14ac:dyDescent="0.2">
      <c r="A30" s="242"/>
      <c r="B30" s="246" t="str">
        <f>'Direct - Assignment'!B29</f>
        <v>Retirement</v>
      </c>
      <c r="C30" s="145"/>
      <c r="D30" s="132"/>
      <c r="E30" s="132"/>
      <c r="F30" s="132"/>
      <c r="G30" s="132"/>
      <c r="H30" s="132"/>
      <c r="I30" s="132"/>
      <c r="J30" s="132"/>
      <c r="K30" s="132"/>
      <c r="L30" s="132"/>
      <c r="M30" s="10">
        <f t="shared" si="14"/>
        <v>0</v>
      </c>
      <c r="N30" s="132"/>
      <c r="O30" s="132"/>
      <c r="P30" s="104">
        <f t="shared" si="15"/>
        <v>0</v>
      </c>
      <c r="Q30" s="211">
        <f t="shared" si="16"/>
        <v>0</v>
      </c>
      <c r="R30" s="82"/>
    </row>
    <row r="31" spans="1:18" ht="15" customHeight="1" x14ac:dyDescent="0.2">
      <c r="A31" s="242"/>
      <c r="B31" s="246" t="str">
        <f>'Direct - Assignment'!B30</f>
        <v>Benefits</v>
      </c>
      <c r="C31" s="145"/>
      <c r="D31" s="132"/>
      <c r="E31" s="132"/>
      <c r="F31" s="132"/>
      <c r="G31" s="132"/>
      <c r="H31" s="132"/>
      <c r="I31" s="132"/>
      <c r="J31" s="132"/>
      <c r="K31" s="132"/>
      <c r="L31" s="132"/>
      <c r="M31" s="10">
        <f t="shared" si="14"/>
        <v>0</v>
      </c>
      <c r="N31" s="132"/>
      <c r="O31" s="132"/>
      <c r="P31" s="104">
        <f t="shared" si="15"/>
        <v>0</v>
      </c>
      <c r="Q31" s="211">
        <f t="shared" si="16"/>
        <v>0</v>
      </c>
      <c r="R31" s="82"/>
    </row>
    <row r="32" spans="1:18" ht="15" customHeight="1" x14ac:dyDescent="0.2">
      <c r="A32" s="242"/>
      <c r="B32" s="142" t="str">
        <f>'Direct - Assignment'!B31</f>
        <v/>
      </c>
      <c r="C32" s="354"/>
      <c r="D32" s="132">
        <f t="shared" ref="D32:D36" si="17">IFERROR(+D$6/$Q$6*$C32,0)</f>
        <v>0</v>
      </c>
      <c r="E32" s="132">
        <f t="shared" ref="E32:L36" si="18">IFERROR(+E$6/$Q$6*$C32,0)</f>
        <v>0</v>
      </c>
      <c r="F32" s="132">
        <f t="shared" si="18"/>
        <v>0</v>
      </c>
      <c r="G32" s="132">
        <f t="shared" si="18"/>
        <v>0</v>
      </c>
      <c r="H32" s="132">
        <f t="shared" si="18"/>
        <v>0</v>
      </c>
      <c r="I32" s="132">
        <f t="shared" si="18"/>
        <v>0</v>
      </c>
      <c r="J32" s="132">
        <f t="shared" si="18"/>
        <v>0</v>
      </c>
      <c r="K32" s="132">
        <f t="shared" si="18"/>
        <v>0</v>
      </c>
      <c r="L32" s="132">
        <f t="shared" si="18"/>
        <v>0</v>
      </c>
      <c r="M32" s="10">
        <f t="shared" ref="M32:M36" si="19">SUM(D32:L32)</f>
        <v>0</v>
      </c>
      <c r="N32" s="132">
        <f t="shared" ref="N32:O36" si="20">IFERROR(+N$6/$Q$6*$C32,0)</f>
        <v>0</v>
      </c>
      <c r="O32" s="132">
        <f t="shared" si="20"/>
        <v>0</v>
      </c>
      <c r="P32" s="104">
        <f t="shared" ref="P32" si="21">SUM(N32:O32)</f>
        <v>0</v>
      </c>
      <c r="Q32" s="211">
        <f t="shared" ref="Q32" si="22">+M32+P32</f>
        <v>0</v>
      </c>
      <c r="R32" s="82"/>
    </row>
    <row r="33" spans="1:18" ht="15" customHeight="1" x14ac:dyDescent="0.2">
      <c r="A33" s="242"/>
      <c r="B33" s="271" t="str">
        <f>'Direct - Assignment'!B32</f>
        <v/>
      </c>
      <c r="C33" s="354"/>
      <c r="D33" s="132">
        <f t="shared" si="17"/>
        <v>0</v>
      </c>
      <c r="E33" s="132">
        <f t="shared" si="18"/>
        <v>0</v>
      </c>
      <c r="F33" s="132">
        <f t="shared" si="18"/>
        <v>0</v>
      </c>
      <c r="G33" s="132">
        <f t="shared" si="18"/>
        <v>0</v>
      </c>
      <c r="H33" s="132">
        <f t="shared" si="18"/>
        <v>0</v>
      </c>
      <c r="I33" s="132">
        <f t="shared" si="18"/>
        <v>0</v>
      </c>
      <c r="J33" s="132">
        <f t="shared" si="18"/>
        <v>0</v>
      </c>
      <c r="K33" s="132">
        <f t="shared" si="18"/>
        <v>0</v>
      </c>
      <c r="L33" s="132">
        <f t="shared" si="18"/>
        <v>0</v>
      </c>
      <c r="M33" s="10">
        <f t="shared" si="19"/>
        <v>0</v>
      </c>
      <c r="N33" s="132">
        <f t="shared" si="20"/>
        <v>0</v>
      </c>
      <c r="O33" s="132">
        <f t="shared" si="20"/>
        <v>0</v>
      </c>
      <c r="P33" s="104">
        <f t="shared" si="15"/>
        <v>0</v>
      </c>
      <c r="Q33" s="211">
        <f t="shared" si="16"/>
        <v>0</v>
      </c>
      <c r="R33" s="82"/>
    </row>
    <row r="34" spans="1:18" ht="15" customHeight="1" x14ac:dyDescent="0.2">
      <c r="A34" s="242"/>
      <c r="B34" s="271" t="str">
        <f>'Direct - Assignment'!B33</f>
        <v/>
      </c>
      <c r="C34" s="354"/>
      <c r="D34" s="132">
        <f t="shared" si="17"/>
        <v>0</v>
      </c>
      <c r="E34" s="132">
        <f t="shared" si="18"/>
        <v>0</v>
      </c>
      <c r="F34" s="132">
        <f t="shared" si="18"/>
        <v>0</v>
      </c>
      <c r="G34" s="132">
        <f t="shared" si="18"/>
        <v>0</v>
      </c>
      <c r="H34" s="132">
        <f t="shared" si="18"/>
        <v>0</v>
      </c>
      <c r="I34" s="132">
        <f t="shared" si="18"/>
        <v>0</v>
      </c>
      <c r="J34" s="132">
        <f t="shared" si="18"/>
        <v>0</v>
      </c>
      <c r="K34" s="132">
        <f t="shared" si="18"/>
        <v>0</v>
      </c>
      <c r="L34" s="132">
        <f t="shared" si="18"/>
        <v>0</v>
      </c>
      <c r="M34" s="10">
        <f t="shared" si="19"/>
        <v>0</v>
      </c>
      <c r="N34" s="132">
        <f t="shared" si="20"/>
        <v>0</v>
      </c>
      <c r="O34" s="132">
        <f t="shared" si="20"/>
        <v>0</v>
      </c>
      <c r="P34" s="104">
        <f t="shared" si="15"/>
        <v>0</v>
      </c>
      <c r="Q34" s="211">
        <f t="shared" si="16"/>
        <v>0</v>
      </c>
      <c r="R34" s="82"/>
    </row>
    <row r="35" spans="1:18" ht="15" customHeight="1" x14ac:dyDescent="0.2">
      <c r="A35" s="242"/>
      <c r="B35" s="271" t="str">
        <f>'Direct - Assignment'!B34</f>
        <v/>
      </c>
      <c r="C35" s="354"/>
      <c r="D35" s="132">
        <f t="shared" si="17"/>
        <v>0</v>
      </c>
      <c r="E35" s="132">
        <f t="shared" si="18"/>
        <v>0</v>
      </c>
      <c r="F35" s="132">
        <f t="shared" si="18"/>
        <v>0</v>
      </c>
      <c r="G35" s="132">
        <f t="shared" si="18"/>
        <v>0</v>
      </c>
      <c r="H35" s="132">
        <f t="shared" si="18"/>
        <v>0</v>
      </c>
      <c r="I35" s="132">
        <f t="shared" si="18"/>
        <v>0</v>
      </c>
      <c r="J35" s="132">
        <f t="shared" si="18"/>
        <v>0</v>
      </c>
      <c r="K35" s="132">
        <f t="shared" si="18"/>
        <v>0</v>
      </c>
      <c r="L35" s="132">
        <f t="shared" si="18"/>
        <v>0</v>
      </c>
      <c r="M35" s="10">
        <f t="shared" si="19"/>
        <v>0</v>
      </c>
      <c r="N35" s="132">
        <f t="shared" si="20"/>
        <v>0</v>
      </c>
      <c r="O35" s="132">
        <f t="shared" si="20"/>
        <v>0</v>
      </c>
      <c r="P35" s="104">
        <f t="shared" si="15"/>
        <v>0</v>
      </c>
      <c r="Q35" s="211">
        <f t="shared" si="16"/>
        <v>0</v>
      </c>
      <c r="R35" s="82"/>
    </row>
    <row r="36" spans="1:18" ht="15" customHeight="1" x14ac:dyDescent="0.2">
      <c r="A36" s="242"/>
      <c r="B36" s="142" t="str">
        <f>'Direct - Assignment'!B35</f>
        <v/>
      </c>
      <c r="C36" s="354"/>
      <c r="D36" s="132">
        <f t="shared" si="17"/>
        <v>0</v>
      </c>
      <c r="E36" s="132">
        <f t="shared" si="18"/>
        <v>0</v>
      </c>
      <c r="F36" s="132">
        <f t="shared" si="18"/>
        <v>0</v>
      </c>
      <c r="G36" s="132">
        <f t="shared" si="18"/>
        <v>0</v>
      </c>
      <c r="H36" s="132">
        <f t="shared" si="18"/>
        <v>0</v>
      </c>
      <c r="I36" s="132">
        <f t="shared" si="18"/>
        <v>0</v>
      </c>
      <c r="J36" s="132">
        <f t="shared" si="18"/>
        <v>0</v>
      </c>
      <c r="K36" s="132">
        <f t="shared" si="18"/>
        <v>0</v>
      </c>
      <c r="L36" s="132">
        <f t="shared" si="18"/>
        <v>0</v>
      </c>
      <c r="M36" s="10">
        <f t="shared" si="19"/>
        <v>0</v>
      </c>
      <c r="N36" s="132">
        <f t="shared" si="20"/>
        <v>0</v>
      </c>
      <c r="O36" s="132">
        <f t="shared" si="20"/>
        <v>0</v>
      </c>
      <c r="P36" s="104">
        <f t="shared" ref="P36" si="23">SUM(N36:O36)</f>
        <v>0</v>
      </c>
      <c r="Q36" s="211">
        <f t="shared" ref="Q36" si="24">+M36+P36</f>
        <v>0</v>
      </c>
      <c r="R36" s="82"/>
    </row>
    <row r="37" spans="1:18" ht="15" customHeight="1" x14ac:dyDescent="0.2">
      <c r="A37" s="242"/>
      <c r="B37" s="271" t="str">
        <f>'Direct - Assignment'!B36</f>
        <v/>
      </c>
      <c r="C37" s="354"/>
      <c r="D37" s="132">
        <f t="shared" ref="D37:L40" si="25">IFERROR(+D$6/$Q$6*$C37,0)</f>
        <v>0</v>
      </c>
      <c r="E37" s="132">
        <f t="shared" si="25"/>
        <v>0</v>
      </c>
      <c r="F37" s="132">
        <f t="shared" si="25"/>
        <v>0</v>
      </c>
      <c r="G37" s="132">
        <f t="shared" si="25"/>
        <v>0</v>
      </c>
      <c r="H37" s="132">
        <f t="shared" si="25"/>
        <v>0</v>
      </c>
      <c r="I37" s="132">
        <f t="shared" si="25"/>
        <v>0</v>
      </c>
      <c r="J37" s="132">
        <f t="shared" si="25"/>
        <v>0</v>
      </c>
      <c r="K37" s="132">
        <f t="shared" si="25"/>
        <v>0</v>
      </c>
      <c r="L37" s="132">
        <f t="shared" si="25"/>
        <v>0</v>
      </c>
      <c r="M37" s="10">
        <f t="shared" ref="M37:M40" si="26">SUM(D37:L37)</f>
        <v>0</v>
      </c>
      <c r="N37" s="132">
        <f t="shared" ref="N37:O40" si="27">IFERROR(+N$6/$Q$6*$C37,0)</f>
        <v>0</v>
      </c>
      <c r="O37" s="132">
        <f t="shared" si="27"/>
        <v>0</v>
      </c>
      <c r="P37" s="104">
        <f t="shared" si="15"/>
        <v>0</v>
      </c>
      <c r="Q37" s="211">
        <f t="shared" si="16"/>
        <v>0</v>
      </c>
      <c r="R37" s="82"/>
    </row>
    <row r="38" spans="1:18" ht="15" customHeight="1" x14ac:dyDescent="0.2">
      <c r="A38" s="242"/>
      <c r="B38" s="271" t="str">
        <f>'Direct - Assignment'!B37</f>
        <v/>
      </c>
      <c r="C38" s="354"/>
      <c r="D38" s="132">
        <f t="shared" si="25"/>
        <v>0</v>
      </c>
      <c r="E38" s="132">
        <f t="shared" si="25"/>
        <v>0</v>
      </c>
      <c r="F38" s="132">
        <f t="shared" si="25"/>
        <v>0</v>
      </c>
      <c r="G38" s="132">
        <f t="shared" si="25"/>
        <v>0</v>
      </c>
      <c r="H38" s="132">
        <f t="shared" si="25"/>
        <v>0</v>
      </c>
      <c r="I38" s="132">
        <f t="shared" si="25"/>
        <v>0</v>
      </c>
      <c r="J38" s="132">
        <f t="shared" si="25"/>
        <v>0</v>
      </c>
      <c r="K38" s="132">
        <f t="shared" si="25"/>
        <v>0</v>
      </c>
      <c r="L38" s="132">
        <f t="shared" si="25"/>
        <v>0</v>
      </c>
      <c r="M38" s="10">
        <f t="shared" si="26"/>
        <v>0</v>
      </c>
      <c r="N38" s="132">
        <f t="shared" si="27"/>
        <v>0</v>
      </c>
      <c r="O38" s="132">
        <f t="shared" si="27"/>
        <v>0</v>
      </c>
      <c r="P38" s="104">
        <f t="shared" si="15"/>
        <v>0</v>
      </c>
      <c r="Q38" s="211">
        <f t="shared" si="16"/>
        <v>0</v>
      </c>
      <c r="R38" s="82"/>
    </row>
    <row r="39" spans="1:18" ht="15" customHeight="1" x14ac:dyDescent="0.2">
      <c r="A39" s="242"/>
      <c r="B39" s="271" t="str">
        <f>'Direct - Assignment'!B38</f>
        <v/>
      </c>
      <c r="C39" s="354"/>
      <c r="D39" s="132">
        <f t="shared" si="25"/>
        <v>0</v>
      </c>
      <c r="E39" s="132">
        <f t="shared" si="25"/>
        <v>0</v>
      </c>
      <c r="F39" s="132">
        <f t="shared" si="25"/>
        <v>0</v>
      </c>
      <c r="G39" s="132">
        <f t="shared" si="25"/>
        <v>0</v>
      </c>
      <c r="H39" s="132">
        <f t="shared" si="25"/>
        <v>0</v>
      </c>
      <c r="I39" s="132">
        <f t="shared" si="25"/>
        <v>0</v>
      </c>
      <c r="J39" s="132">
        <f t="shared" si="25"/>
        <v>0</v>
      </c>
      <c r="K39" s="132">
        <f t="shared" si="25"/>
        <v>0</v>
      </c>
      <c r="L39" s="132">
        <f t="shared" si="25"/>
        <v>0</v>
      </c>
      <c r="M39" s="10">
        <f t="shared" si="26"/>
        <v>0</v>
      </c>
      <c r="N39" s="132">
        <f t="shared" si="27"/>
        <v>0</v>
      </c>
      <c r="O39" s="132">
        <f t="shared" si="27"/>
        <v>0</v>
      </c>
      <c r="P39" s="104">
        <f t="shared" si="15"/>
        <v>0</v>
      </c>
      <c r="Q39" s="211">
        <f t="shared" si="16"/>
        <v>0</v>
      </c>
      <c r="R39" s="82"/>
    </row>
    <row r="40" spans="1:18" ht="15" customHeight="1" x14ac:dyDescent="0.2">
      <c r="A40" s="242"/>
      <c r="B40" s="142" t="str">
        <f>'Direct - Assignment'!B39</f>
        <v/>
      </c>
      <c r="C40" s="354"/>
      <c r="D40" s="132">
        <f t="shared" si="25"/>
        <v>0</v>
      </c>
      <c r="E40" s="132">
        <f t="shared" si="25"/>
        <v>0</v>
      </c>
      <c r="F40" s="132">
        <f t="shared" si="25"/>
        <v>0</v>
      </c>
      <c r="G40" s="132">
        <f t="shared" si="25"/>
        <v>0</v>
      </c>
      <c r="H40" s="132">
        <f t="shared" si="25"/>
        <v>0</v>
      </c>
      <c r="I40" s="132">
        <f t="shared" si="25"/>
        <v>0</v>
      </c>
      <c r="J40" s="132">
        <f t="shared" si="25"/>
        <v>0</v>
      </c>
      <c r="K40" s="132">
        <f t="shared" si="25"/>
        <v>0</v>
      </c>
      <c r="L40" s="132">
        <f t="shared" si="25"/>
        <v>0</v>
      </c>
      <c r="M40" s="10">
        <f t="shared" si="26"/>
        <v>0</v>
      </c>
      <c r="N40" s="132">
        <f t="shared" si="27"/>
        <v>0</v>
      </c>
      <c r="O40" s="132">
        <f t="shared" si="27"/>
        <v>0</v>
      </c>
      <c r="P40" s="104">
        <f t="shared" ref="P40" si="28">SUM(N40:O40)</f>
        <v>0</v>
      </c>
      <c r="Q40" s="211">
        <f t="shared" ref="Q40" si="29">+M40+P40</f>
        <v>0</v>
      </c>
      <c r="R40" s="82"/>
    </row>
    <row r="41" spans="1:18" ht="15" customHeight="1" x14ac:dyDescent="0.2">
      <c r="A41" s="242"/>
      <c r="B41" s="271" t="str">
        <f>'Direct - Assignment'!B40</f>
        <v/>
      </c>
      <c r="C41" s="354"/>
      <c r="D41" s="132">
        <f t="shared" ref="D41:L44" si="30">IFERROR(+D$6/$Q$6*$C41,0)</f>
        <v>0</v>
      </c>
      <c r="E41" s="132">
        <f t="shared" si="30"/>
        <v>0</v>
      </c>
      <c r="F41" s="132">
        <f t="shared" si="30"/>
        <v>0</v>
      </c>
      <c r="G41" s="132">
        <f t="shared" si="30"/>
        <v>0</v>
      </c>
      <c r="H41" s="132">
        <f t="shared" si="30"/>
        <v>0</v>
      </c>
      <c r="I41" s="132">
        <f t="shared" si="30"/>
        <v>0</v>
      </c>
      <c r="J41" s="132">
        <f t="shared" si="30"/>
        <v>0</v>
      </c>
      <c r="K41" s="132">
        <f t="shared" si="30"/>
        <v>0</v>
      </c>
      <c r="L41" s="132">
        <f t="shared" si="30"/>
        <v>0</v>
      </c>
      <c r="M41" s="10">
        <f t="shared" ref="M41:M44" si="31">SUM(D41:L41)</f>
        <v>0</v>
      </c>
      <c r="N41" s="132">
        <f t="shared" ref="N41:O44" si="32">IFERROR(+N$6/$Q$6*$C41,0)</f>
        <v>0</v>
      </c>
      <c r="O41" s="132">
        <f t="shared" si="32"/>
        <v>0</v>
      </c>
      <c r="P41" s="104">
        <f t="shared" si="15"/>
        <v>0</v>
      </c>
      <c r="Q41" s="211">
        <f t="shared" si="16"/>
        <v>0</v>
      </c>
      <c r="R41" s="82"/>
    </row>
    <row r="42" spans="1:18" ht="15" customHeight="1" x14ac:dyDescent="0.2">
      <c r="A42" s="242"/>
      <c r="B42" s="271" t="str">
        <f>'Direct - Assignment'!B41</f>
        <v/>
      </c>
      <c r="C42" s="354"/>
      <c r="D42" s="132">
        <f t="shared" si="30"/>
        <v>0</v>
      </c>
      <c r="E42" s="132">
        <f t="shared" si="30"/>
        <v>0</v>
      </c>
      <c r="F42" s="132">
        <f t="shared" si="30"/>
        <v>0</v>
      </c>
      <c r="G42" s="132">
        <f t="shared" si="30"/>
        <v>0</v>
      </c>
      <c r="H42" s="132">
        <f t="shared" si="30"/>
        <v>0</v>
      </c>
      <c r="I42" s="132">
        <f t="shared" si="30"/>
        <v>0</v>
      </c>
      <c r="J42" s="132">
        <f t="shared" si="30"/>
        <v>0</v>
      </c>
      <c r="K42" s="132">
        <f t="shared" si="30"/>
        <v>0</v>
      </c>
      <c r="L42" s="132">
        <f t="shared" si="30"/>
        <v>0</v>
      </c>
      <c r="M42" s="10">
        <f t="shared" si="31"/>
        <v>0</v>
      </c>
      <c r="N42" s="132">
        <f t="shared" si="32"/>
        <v>0</v>
      </c>
      <c r="O42" s="132">
        <f t="shared" si="32"/>
        <v>0</v>
      </c>
      <c r="P42" s="104">
        <f t="shared" si="15"/>
        <v>0</v>
      </c>
      <c r="Q42" s="211">
        <f t="shared" si="16"/>
        <v>0</v>
      </c>
      <c r="R42" s="82"/>
    </row>
    <row r="43" spans="1:18" ht="15" customHeight="1" x14ac:dyDescent="0.2">
      <c r="A43" s="242"/>
      <c r="B43" s="271" t="str">
        <f>'Direct - Assignment'!B42</f>
        <v/>
      </c>
      <c r="C43" s="354"/>
      <c r="D43" s="132">
        <f t="shared" si="30"/>
        <v>0</v>
      </c>
      <c r="E43" s="132">
        <f t="shared" si="30"/>
        <v>0</v>
      </c>
      <c r="F43" s="132">
        <f t="shared" si="30"/>
        <v>0</v>
      </c>
      <c r="G43" s="132">
        <f t="shared" si="30"/>
        <v>0</v>
      </c>
      <c r="H43" s="132">
        <f t="shared" si="30"/>
        <v>0</v>
      </c>
      <c r="I43" s="132">
        <f t="shared" si="30"/>
        <v>0</v>
      </c>
      <c r="J43" s="132">
        <f t="shared" si="30"/>
        <v>0</v>
      </c>
      <c r="K43" s="132">
        <f t="shared" si="30"/>
        <v>0</v>
      </c>
      <c r="L43" s="132">
        <f t="shared" si="30"/>
        <v>0</v>
      </c>
      <c r="M43" s="10">
        <f t="shared" si="31"/>
        <v>0</v>
      </c>
      <c r="N43" s="132">
        <f t="shared" si="32"/>
        <v>0</v>
      </c>
      <c r="O43" s="132">
        <f t="shared" si="32"/>
        <v>0</v>
      </c>
      <c r="P43" s="104">
        <f t="shared" si="15"/>
        <v>0</v>
      </c>
      <c r="Q43" s="211">
        <f t="shared" si="16"/>
        <v>0</v>
      </c>
      <c r="R43" s="82"/>
    </row>
    <row r="44" spans="1:18" ht="15" customHeight="1" x14ac:dyDescent="0.2">
      <c r="A44" s="242"/>
      <c r="B44" s="142" t="str">
        <f>'Direct - Assignment'!B43</f>
        <v/>
      </c>
      <c r="C44" s="354"/>
      <c r="D44" s="132">
        <f t="shared" si="30"/>
        <v>0</v>
      </c>
      <c r="E44" s="132">
        <f t="shared" si="30"/>
        <v>0</v>
      </c>
      <c r="F44" s="132">
        <f t="shared" si="30"/>
        <v>0</v>
      </c>
      <c r="G44" s="132">
        <f t="shared" si="30"/>
        <v>0</v>
      </c>
      <c r="H44" s="132">
        <f t="shared" si="30"/>
        <v>0</v>
      </c>
      <c r="I44" s="132">
        <f t="shared" si="30"/>
        <v>0</v>
      </c>
      <c r="J44" s="132">
        <f t="shared" si="30"/>
        <v>0</v>
      </c>
      <c r="K44" s="132">
        <f t="shared" si="30"/>
        <v>0</v>
      </c>
      <c r="L44" s="132">
        <f t="shared" si="30"/>
        <v>0</v>
      </c>
      <c r="M44" s="10">
        <f t="shared" si="31"/>
        <v>0</v>
      </c>
      <c r="N44" s="132">
        <f t="shared" si="32"/>
        <v>0</v>
      </c>
      <c r="O44" s="132">
        <f t="shared" si="32"/>
        <v>0</v>
      </c>
      <c r="P44" s="104">
        <f t="shared" ref="P44" si="33">SUM(N44:O44)</f>
        <v>0</v>
      </c>
      <c r="Q44" s="211">
        <f t="shared" ref="Q44" si="34">+M44+P44</f>
        <v>0</v>
      </c>
      <c r="R44" s="82"/>
    </row>
    <row r="45" spans="1:18" ht="15" customHeight="1" x14ac:dyDescent="0.2">
      <c r="A45" s="242"/>
      <c r="B45" s="271" t="str">
        <f>'Direct - Assignment'!B44</f>
        <v/>
      </c>
      <c r="C45" s="354"/>
      <c r="D45" s="132">
        <f t="shared" ref="D45:L52" si="35">IFERROR(+D$6/$Q$6*$C45,0)</f>
        <v>0</v>
      </c>
      <c r="E45" s="132">
        <f t="shared" si="35"/>
        <v>0</v>
      </c>
      <c r="F45" s="132">
        <f t="shared" si="35"/>
        <v>0</v>
      </c>
      <c r="G45" s="132">
        <f t="shared" si="35"/>
        <v>0</v>
      </c>
      <c r="H45" s="132">
        <f t="shared" si="35"/>
        <v>0</v>
      </c>
      <c r="I45" s="132">
        <f t="shared" si="35"/>
        <v>0</v>
      </c>
      <c r="J45" s="132">
        <f t="shared" si="35"/>
        <v>0</v>
      </c>
      <c r="K45" s="132">
        <f t="shared" si="35"/>
        <v>0</v>
      </c>
      <c r="L45" s="132">
        <f t="shared" si="35"/>
        <v>0</v>
      </c>
      <c r="M45" s="10">
        <f t="shared" ref="M45:M52" si="36">SUM(D45:L45)</f>
        <v>0</v>
      </c>
      <c r="N45" s="132">
        <f t="shared" ref="N45:O52" si="37">IFERROR(+N$6/$Q$6*$C45,0)</f>
        <v>0</v>
      </c>
      <c r="O45" s="132">
        <f t="shared" si="37"/>
        <v>0</v>
      </c>
      <c r="P45" s="104">
        <f t="shared" ref="P45" si="38">SUM(N45:O45)</f>
        <v>0</v>
      </c>
      <c r="Q45" s="211">
        <f t="shared" ref="Q45" si="39">+M45+P45</f>
        <v>0</v>
      </c>
      <c r="R45" s="82"/>
    </row>
    <row r="46" spans="1:18" ht="15" customHeight="1" x14ac:dyDescent="0.2">
      <c r="A46" s="242"/>
      <c r="B46" s="271" t="str">
        <f>'Direct - Assignment'!B45</f>
        <v/>
      </c>
      <c r="C46" s="354"/>
      <c r="D46" s="132">
        <f t="shared" si="35"/>
        <v>0</v>
      </c>
      <c r="E46" s="132">
        <f t="shared" si="35"/>
        <v>0</v>
      </c>
      <c r="F46" s="132">
        <f t="shared" si="35"/>
        <v>0</v>
      </c>
      <c r="G46" s="132">
        <f t="shared" si="35"/>
        <v>0</v>
      </c>
      <c r="H46" s="132">
        <f t="shared" si="35"/>
        <v>0</v>
      </c>
      <c r="I46" s="132">
        <f t="shared" si="35"/>
        <v>0</v>
      </c>
      <c r="J46" s="132">
        <f t="shared" si="35"/>
        <v>0</v>
      </c>
      <c r="K46" s="132">
        <f t="shared" si="35"/>
        <v>0</v>
      </c>
      <c r="L46" s="132">
        <f t="shared" si="35"/>
        <v>0</v>
      </c>
      <c r="M46" s="10">
        <f t="shared" si="36"/>
        <v>0</v>
      </c>
      <c r="N46" s="132">
        <f t="shared" si="37"/>
        <v>0</v>
      </c>
      <c r="O46" s="132">
        <f t="shared" si="37"/>
        <v>0</v>
      </c>
      <c r="P46" s="104">
        <f t="shared" si="15"/>
        <v>0</v>
      </c>
      <c r="Q46" s="211">
        <f t="shared" si="16"/>
        <v>0</v>
      </c>
      <c r="R46" s="82"/>
    </row>
    <row r="47" spans="1:18" ht="15" customHeight="1" x14ac:dyDescent="0.2">
      <c r="A47" s="242"/>
      <c r="B47" s="271" t="str">
        <f>'Direct - Assignment'!B46</f>
        <v/>
      </c>
      <c r="C47" s="354"/>
      <c r="D47" s="132">
        <f t="shared" si="35"/>
        <v>0</v>
      </c>
      <c r="E47" s="132">
        <f t="shared" si="35"/>
        <v>0</v>
      </c>
      <c r="F47" s="132">
        <f t="shared" si="35"/>
        <v>0</v>
      </c>
      <c r="G47" s="132">
        <f t="shared" si="35"/>
        <v>0</v>
      </c>
      <c r="H47" s="132">
        <f t="shared" si="35"/>
        <v>0</v>
      </c>
      <c r="I47" s="132">
        <f t="shared" si="35"/>
        <v>0</v>
      </c>
      <c r="J47" s="132">
        <f t="shared" si="35"/>
        <v>0</v>
      </c>
      <c r="K47" s="132">
        <f t="shared" si="35"/>
        <v>0</v>
      </c>
      <c r="L47" s="132">
        <f t="shared" si="35"/>
        <v>0</v>
      </c>
      <c r="M47" s="10">
        <f t="shared" si="36"/>
        <v>0</v>
      </c>
      <c r="N47" s="132">
        <f t="shared" si="37"/>
        <v>0</v>
      </c>
      <c r="O47" s="132">
        <f t="shared" si="37"/>
        <v>0</v>
      </c>
      <c r="P47" s="104">
        <f t="shared" si="15"/>
        <v>0</v>
      </c>
      <c r="Q47" s="211">
        <f t="shared" si="16"/>
        <v>0</v>
      </c>
      <c r="R47" s="82"/>
    </row>
    <row r="48" spans="1:18" ht="15" customHeight="1" x14ac:dyDescent="0.2">
      <c r="A48" s="242"/>
      <c r="B48" s="271" t="str">
        <f>'Direct - Assignment'!B47</f>
        <v/>
      </c>
      <c r="C48" s="354"/>
      <c r="D48" s="132">
        <f t="shared" si="35"/>
        <v>0</v>
      </c>
      <c r="E48" s="132">
        <f t="shared" si="35"/>
        <v>0</v>
      </c>
      <c r="F48" s="132">
        <f t="shared" si="35"/>
        <v>0</v>
      </c>
      <c r="G48" s="132">
        <f t="shared" si="35"/>
        <v>0</v>
      </c>
      <c r="H48" s="132">
        <f t="shared" si="35"/>
        <v>0</v>
      </c>
      <c r="I48" s="132">
        <f t="shared" si="35"/>
        <v>0</v>
      </c>
      <c r="J48" s="132">
        <f t="shared" si="35"/>
        <v>0</v>
      </c>
      <c r="K48" s="132">
        <f t="shared" si="35"/>
        <v>0</v>
      </c>
      <c r="L48" s="132">
        <f t="shared" si="35"/>
        <v>0</v>
      </c>
      <c r="M48" s="10">
        <f t="shared" si="36"/>
        <v>0</v>
      </c>
      <c r="N48" s="132">
        <f t="shared" si="37"/>
        <v>0</v>
      </c>
      <c r="O48" s="132">
        <f t="shared" si="37"/>
        <v>0</v>
      </c>
      <c r="P48" s="104">
        <f t="shared" si="15"/>
        <v>0</v>
      </c>
      <c r="Q48" s="211">
        <f t="shared" si="16"/>
        <v>0</v>
      </c>
      <c r="R48" s="82"/>
    </row>
    <row r="49" spans="1:18" ht="15" customHeight="1" x14ac:dyDescent="0.2">
      <c r="A49" s="242"/>
      <c r="B49" s="271" t="str">
        <f>'Direct - Assignment'!B48</f>
        <v/>
      </c>
      <c r="C49" s="354"/>
      <c r="D49" s="132">
        <f t="shared" si="35"/>
        <v>0</v>
      </c>
      <c r="E49" s="132">
        <f t="shared" si="35"/>
        <v>0</v>
      </c>
      <c r="F49" s="132">
        <f t="shared" si="35"/>
        <v>0</v>
      </c>
      <c r="G49" s="132">
        <f t="shared" si="35"/>
        <v>0</v>
      </c>
      <c r="H49" s="132">
        <f t="shared" si="35"/>
        <v>0</v>
      </c>
      <c r="I49" s="132">
        <f t="shared" si="35"/>
        <v>0</v>
      </c>
      <c r="J49" s="132">
        <f t="shared" si="35"/>
        <v>0</v>
      </c>
      <c r="K49" s="132">
        <f t="shared" si="35"/>
        <v>0</v>
      </c>
      <c r="L49" s="132">
        <f t="shared" si="35"/>
        <v>0</v>
      </c>
      <c r="M49" s="10">
        <f t="shared" si="36"/>
        <v>0</v>
      </c>
      <c r="N49" s="132">
        <f t="shared" si="37"/>
        <v>0</v>
      </c>
      <c r="O49" s="132">
        <f t="shared" si="37"/>
        <v>0</v>
      </c>
      <c r="P49" s="104">
        <f t="shared" si="15"/>
        <v>0</v>
      </c>
      <c r="Q49" s="211">
        <f t="shared" si="16"/>
        <v>0</v>
      </c>
      <c r="R49" s="82"/>
    </row>
    <row r="50" spans="1:18" ht="15" customHeight="1" x14ac:dyDescent="0.2">
      <c r="A50" s="242"/>
      <c r="B50" s="271" t="str">
        <f>'Direct - Assignment'!B49</f>
        <v/>
      </c>
      <c r="C50" s="354"/>
      <c r="D50" s="132">
        <f t="shared" si="35"/>
        <v>0</v>
      </c>
      <c r="E50" s="132">
        <f t="shared" si="35"/>
        <v>0</v>
      </c>
      <c r="F50" s="132">
        <f t="shared" si="35"/>
        <v>0</v>
      </c>
      <c r="G50" s="132">
        <f t="shared" si="35"/>
        <v>0</v>
      </c>
      <c r="H50" s="132">
        <f t="shared" si="35"/>
        <v>0</v>
      </c>
      <c r="I50" s="132">
        <f t="shared" si="35"/>
        <v>0</v>
      </c>
      <c r="J50" s="132">
        <f t="shared" si="35"/>
        <v>0</v>
      </c>
      <c r="K50" s="132">
        <f t="shared" si="35"/>
        <v>0</v>
      </c>
      <c r="L50" s="132">
        <f t="shared" si="35"/>
        <v>0</v>
      </c>
      <c r="M50" s="10">
        <f t="shared" si="36"/>
        <v>0</v>
      </c>
      <c r="N50" s="132">
        <f t="shared" si="37"/>
        <v>0</v>
      </c>
      <c r="O50" s="132">
        <f t="shared" si="37"/>
        <v>0</v>
      </c>
      <c r="P50" s="104">
        <f t="shared" si="15"/>
        <v>0</v>
      </c>
      <c r="Q50" s="211">
        <f t="shared" si="16"/>
        <v>0</v>
      </c>
      <c r="R50" s="82"/>
    </row>
    <row r="51" spans="1:18" ht="15" customHeight="1" x14ac:dyDescent="0.2">
      <c r="A51" s="242"/>
      <c r="B51" s="271" t="str">
        <f>'Direct - Assignment'!B50</f>
        <v/>
      </c>
      <c r="C51" s="354"/>
      <c r="D51" s="132">
        <f t="shared" si="35"/>
        <v>0</v>
      </c>
      <c r="E51" s="132">
        <f t="shared" si="35"/>
        <v>0</v>
      </c>
      <c r="F51" s="132">
        <f t="shared" si="35"/>
        <v>0</v>
      </c>
      <c r="G51" s="132">
        <f t="shared" si="35"/>
        <v>0</v>
      </c>
      <c r="H51" s="132">
        <f t="shared" si="35"/>
        <v>0</v>
      </c>
      <c r="I51" s="132">
        <f t="shared" si="35"/>
        <v>0</v>
      </c>
      <c r="J51" s="132">
        <f t="shared" si="35"/>
        <v>0</v>
      </c>
      <c r="K51" s="132">
        <f t="shared" si="35"/>
        <v>0</v>
      </c>
      <c r="L51" s="132">
        <f t="shared" si="35"/>
        <v>0</v>
      </c>
      <c r="M51" s="10">
        <f t="shared" si="36"/>
        <v>0</v>
      </c>
      <c r="N51" s="132">
        <f t="shared" si="37"/>
        <v>0</v>
      </c>
      <c r="O51" s="132">
        <f t="shared" si="37"/>
        <v>0</v>
      </c>
      <c r="P51" s="104">
        <f t="shared" si="15"/>
        <v>0</v>
      </c>
      <c r="Q51" s="211">
        <f t="shared" si="16"/>
        <v>0</v>
      </c>
      <c r="R51" s="82"/>
    </row>
    <row r="52" spans="1:18" ht="15" customHeight="1" x14ac:dyDescent="0.2">
      <c r="A52" s="242"/>
      <c r="B52" s="271" t="str">
        <f>'Direct - Assignment'!B51</f>
        <v/>
      </c>
      <c r="C52" s="354"/>
      <c r="D52" s="132">
        <f t="shared" si="35"/>
        <v>0</v>
      </c>
      <c r="E52" s="132">
        <f t="shared" si="35"/>
        <v>0</v>
      </c>
      <c r="F52" s="132">
        <f t="shared" si="35"/>
        <v>0</v>
      </c>
      <c r="G52" s="132">
        <f t="shared" si="35"/>
        <v>0</v>
      </c>
      <c r="H52" s="132">
        <f t="shared" si="35"/>
        <v>0</v>
      </c>
      <c r="I52" s="132">
        <f t="shared" si="35"/>
        <v>0</v>
      </c>
      <c r="J52" s="132">
        <f t="shared" si="35"/>
        <v>0</v>
      </c>
      <c r="K52" s="132">
        <f t="shared" si="35"/>
        <v>0</v>
      </c>
      <c r="L52" s="132">
        <f t="shared" si="35"/>
        <v>0</v>
      </c>
      <c r="M52" s="10">
        <f t="shared" si="36"/>
        <v>0</v>
      </c>
      <c r="N52" s="132">
        <f t="shared" si="37"/>
        <v>0</v>
      </c>
      <c r="O52" s="132">
        <f t="shared" si="37"/>
        <v>0</v>
      </c>
      <c r="P52" s="104">
        <f t="shared" si="15"/>
        <v>0</v>
      </c>
      <c r="Q52" s="211">
        <f t="shared" si="16"/>
        <v>0</v>
      </c>
      <c r="R52" s="82"/>
    </row>
    <row r="53" spans="1:18" ht="15" customHeight="1" x14ac:dyDescent="0.2">
      <c r="A53" s="242"/>
      <c r="B53" s="248" t="str">
        <f>'Direct - Assignment'!B52</f>
        <v>TOTAL EXPENSES before Allocations</v>
      </c>
      <c r="C53" s="147">
        <f>SUM(C26:C52)</f>
        <v>0</v>
      </c>
      <c r="D53" s="135">
        <f>SUM(D26:D52)</f>
        <v>0</v>
      </c>
      <c r="E53" s="135">
        <f t="shared" ref="E53:L53" si="40">SUM(E26:E52)</f>
        <v>0</v>
      </c>
      <c r="F53" s="135">
        <f t="shared" si="40"/>
        <v>0</v>
      </c>
      <c r="G53" s="135">
        <f t="shared" si="40"/>
        <v>0</v>
      </c>
      <c r="H53" s="135">
        <f t="shared" si="40"/>
        <v>0</v>
      </c>
      <c r="I53" s="135">
        <f t="shared" si="40"/>
        <v>0</v>
      </c>
      <c r="J53" s="135">
        <f t="shared" si="40"/>
        <v>0</v>
      </c>
      <c r="K53" s="135">
        <f t="shared" si="40"/>
        <v>0</v>
      </c>
      <c r="L53" s="135">
        <f t="shared" si="40"/>
        <v>0</v>
      </c>
      <c r="M53" s="13">
        <f>SUM(M26:M52)</f>
        <v>0</v>
      </c>
      <c r="N53" s="135">
        <f t="shared" ref="N53" si="41">SUM(N26:N52)</f>
        <v>0</v>
      </c>
      <c r="O53" s="135">
        <f>SUM(O26:O52)</f>
        <v>0</v>
      </c>
      <c r="P53" s="107">
        <f>SUM(P26:P52)</f>
        <v>0</v>
      </c>
      <c r="Q53" s="214">
        <f>SUM(Q26:Q52)</f>
        <v>0</v>
      </c>
      <c r="R53" s="82"/>
    </row>
    <row r="54" spans="1:18" ht="15" customHeight="1" x14ac:dyDescent="0.2">
      <c r="A54" s="21"/>
      <c r="B54" s="271" t="str">
        <f>'Direct - Assignment'!B53</f>
        <v>Indirect Allocation</v>
      </c>
      <c r="C54" s="146"/>
      <c r="D54" s="5"/>
      <c r="E54" s="5"/>
      <c r="F54" s="5"/>
      <c r="G54" s="5"/>
      <c r="H54" s="5"/>
      <c r="I54" s="5"/>
      <c r="J54" s="5"/>
      <c r="K54" s="5"/>
      <c r="L54" s="5"/>
      <c r="M54" s="10"/>
      <c r="N54" s="5"/>
      <c r="O54" s="5"/>
      <c r="P54" s="104"/>
      <c r="Q54" s="211"/>
      <c r="R54" s="82"/>
    </row>
    <row r="55" spans="1:18" ht="15" customHeight="1" x14ac:dyDescent="0.2">
      <c r="A55" s="21"/>
      <c r="B55" s="261" t="str">
        <f>'Direct - Assignment'!B54</f>
        <v>TOTAL EXPENSES with Indirect Allocation</v>
      </c>
      <c r="C55" s="146"/>
      <c r="D55" s="5"/>
      <c r="E55" s="5"/>
      <c r="F55" s="5"/>
      <c r="G55" s="5"/>
      <c r="H55" s="5"/>
      <c r="I55" s="5"/>
      <c r="J55" s="5"/>
      <c r="K55" s="5"/>
      <c r="L55" s="5"/>
      <c r="M55" s="10"/>
      <c r="N55" s="5"/>
      <c r="O55" s="5"/>
      <c r="P55" s="104"/>
      <c r="Q55" s="211"/>
      <c r="R55" s="82"/>
    </row>
    <row r="56" spans="1:18" ht="15" customHeight="1" x14ac:dyDescent="0.2">
      <c r="A56" s="21"/>
      <c r="B56" s="271" t="str">
        <f>'Direct - Assignment'!B55</f>
        <v>Fundraising Allocation</v>
      </c>
      <c r="C56" s="146"/>
      <c r="D56" s="5"/>
      <c r="E56" s="5"/>
      <c r="F56" s="5"/>
      <c r="G56" s="5"/>
      <c r="H56" s="5"/>
      <c r="I56" s="5"/>
      <c r="J56" s="5"/>
      <c r="K56" s="5"/>
      <c r="L56" s="5"/>
      <c r="M56" s="10"/>
      <c r="N56" s="5"/>
      <c r="O56" s="5"/>
      <c r="P56" s="104"/>
      <c r="Q56" s="211"/>
      <c r="R56" s="82"/>
    </row>
    <row r="57" spans="1:18" ht="15" customHeight="1" x14ac:dyDescent="0.2">
      <c r="A57" s="21"/>
      <c r="B57" s="261" t="str">
        <f>'Direct - Assignment'!B56</f>
        <v>TOTAL EXPENSES with All Allocations</v>
      </c>
      <c r="C57" s="146"/>
      <c r="D57" s="5"/>
      <c r="E57" s="5"/>
      <c r="F57" s="5"/>
      <c r="G57" s="5"/>
      <c r="H57" s="5"/>
      <c r="I57" s="5"/>
      <c r="J57" s="5"/>
      <c r="K57" s="5"/>
      <c r="L57" s="5"/>
      <c r="M57" s="10"/>
      <c r="N57" s="5"/>
      <c r="O57" s="5"/>
      <c r="P57" s="104"/>
      <c r="Q57" s="211"/>
      <c r="R57" s="82"/>
    </row>
    <row r="58" spans="1:18" ht="15" customHeight="1" thickBot="1" x14ac:dyDescent="0.25">
      <c r="A58" s="244"/>
      <c r="B58" s="266" t="str">
        <f>'Direct - Assignment'!B57</f>
        <v>Change in Net Assets</v>
      </c>
      <c r="C58" s="267"/>
      <c r="D58" s="267"/>
      <c r="E58" s="267"/>
      <c r="F58" s="267"/>
      <c r="G58" s="267"/>
      <c r="H58" s="267"/>
      <c r="I58" s="267"/>
      <c r="J58" s="267"/>
      <c r="K58" s="267"/>
      <c r="L58" s="267"/>
      <c r="M58" s="268"/>
      <c r="N58" s="267"/>
      <c r="O58" s="267"/>
      <c r="P58" s="272"/>
      <c r="Q58" s="270"/>
      <c r="R58" s="82"/>
    </row>
    <row r="59" spans="1:18" ht="12.75" thickTop="1" x14ac:dyDescent="0.2"/>
  </sheetData>
  <mergeCells count="7">
    <mergeCell ref="A1:B1"/>
    <mergeCell ref="A11:A14"/>
    <mergeCell ref="D2:M2"/>
    <mergeCell ref="N2:P2"/>
    <mergeCell ref="D3:M3"/>
    <mergeCell ref="N3:P3"/>
    <mergeCell ref="A6:A8"/>
  </mergeCells>
  <conditionalFormatting sqref="D5:L5 N5:O5 C10:C16 C18:C23 C32:C52">
    <cfRule type="expression" dxfId="19" priority="4">
      <formula>$C$2="Enter Name of Method Here"</formula>
    </cfRule>
  </conditionalFormatting>
  <conditionalFormatting sqref="C32:C52 C10:C15 C17:C22">
    <cfRule type="expression" dxfId="18" priority="3">
      <formula>$C$2=0</formula>
    </cfRule>
  </conditionalFormatting>
  <conditionalFormatting sqref="D5:L5 N5:O5">
    <cfRule type="expression" dxfId="17" priority="2">
      <formula>$C$2=0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7" id="{B21211CF-DD94-4CA7-B042-0DCE90E76CB3}">
            <xm:f>'Your Chart of Accounts'!$C18=0</xm:f>
            <x14:dxf>
              <fill>
                <patternFill>
                  <bgColor theme="0" tint="-0.14996795556505021"/>
                </patternFill>
              </fill>
            </x14:dxf>
          </x14:cfRule>
          <xm:sqref>C10:C16 C18:C23 C32:C52</xm:sqref>
        </x14:conditionalFormatting>
        <x14:conditionalFormatting xmlns:xm="http://schemas.microsoft.com/office/excel/2006/main">
          <x14:cfRule type="expression" priority="16" id="{CBFB95D0-5E39-438A-AACC-1F4EF61FC36C}">
            <xm:f>'Your Programs'!$B$24=0</xm:f>
            <x14:dxf>
              <fill>
                <patternFill>
                  <bgColor theme="0" tint="-0.14996795556505021"/>
                </patternFill>
              </fill>
            </x14:dxf>
          </x14:cfRule>
          <xm:sqref>D5</xm:sqref>
        </x14:conditionalFormatting>
        <x14:conditionalFormatting xmlns:xm="http://schemas.microsoft.com/office/excel/2006/main">
          <x14:cfRule type="expression" priority="15" id="{9120D93F-70BF-447B-8652-B2614598BFC4}">
            <xm:f>'Your Programs'!$B$25=0</xm:f>
            <x14:dxf>
              <fill>
                <patternFill>
                  <bgColor theme="0" tint="-0.14996795556505021"/>
                </patternFill>
              </fill>
            </x14:dxf>
          </x14:cfRule>
          <xm:sqref>E5</xm:sqref>
        </x14:conditionalFormatting>
        <x14:conditionalFormatting xmlns:xm="http://schemas.microsoft.com/office/excel/2006/main">
          <x14:cfRule type="expression" priority="14" id="{CBD539B4-3AD8-4467-892C-9F0456AD41F2}">
            <xm:f>'Your Programs'!$B$26=0</xm:f>
            <x14:dxf>
              <fill>
                <patternFill>
                  <bgColor theme="0" tint="-0.14996795556505021"/>
                </patternFill>
              </fill>
            </x14:dxf>
          </x14:cfRule>
          <xm:sqref>F5</xm:sqref>
        </x14:conditionalFormatting>
        <x14:conditionalFormatting xmlns:xm="http://schemas.microsoft.com/office/excel/2006/main">
          <x14:cfRule type="expression" priority="13" id="{3EA24892-1294-4C03-84E2-D0A457F68697}">
            <xm:f>'Your Programs'!$B$27=0</xm:f>
            <x14:dxf>
              <fill>
                <patternFill>
                  <bgColor theme="0" tint="-0.14996795556505021"/>
                </patternFill>
              </fill>
            </x14:dxf>
          </x14:cfRule>
          <xm:sqref>G5</xm:sqref>
        </x14:conditionalFormatting>
        <x14:conditionalFormatting xmlns:xm="http://schemas.microsoft.com/office/excel/2006/main">
          <x14:cfRule type="expression" priority="12" id="{D397A9F0-B851-4037-BBF2-C80AD1041516}">
            <xm:f>'Your Programs'!$B$28=0</xm:f>
            <x14:dxf>
              <fill>
                <patternFill>
                  <bgColor theme="0" tint="-0.14996795556505021"/>
                </patternFill>
              </fill>
            </x14:dxf>
          </x14:cfRule>
          <xm:sqref>H5</xm:sqref>
        </x14:conditionalFormatting>
        <x14:conditionalFormatting xmlns:xm="http://schemas.microsoft.com/office/excel/2006/main">
          <x14:cfRule type="expression" priority="11" id="{44E2A09B-5EBD-49E8-9107-D0C9801C3DA8}">
            <xm:f>'Your Programs'!$B$29=0</xm:f>
            <x14:dxf>
              <fill>
                <patternFill>
                  <bgColor theme="0" tint="-0.14996795556505021"/>
                </patternFill>
              </fill>
            </x14:dxf>
          </x14:cfRule>
          <xm:sqref>I5</xm:sqref>
        </x14:conditionalFormatting>
        <x14:conditionalFormatting xmlns:xm="http://schemas.microsoft.com/office/excel/2006/main">
          <x14:cfRule type="expression" priority="10" id="{942FB023-F66A-46EF-88B4-49775C9AE2AA}">
            <xm:f>'Your Programs'!$B$30=0</xm:f>
            <x14:dxf>
              <fill>
                <patternFill>
                  <bgColor theme="0" tint="-0.14996795556505021"/>
                </patternFill>
              </fill>
            </x14:dxf>
          </x14:cfRule>
          <xm:sqref>J5</xm:sqref>
        </x14:conditionalFormatting>
        <x14:conditionalFormatting xmlns:xm="http://schemas.microsoft.com/office/excel/2006/main">
          <x14:cfRule type="expression" priority="9" id="{845B2B5E-80A4-4708-8C46-40F018AEE04E}">
            <xm:f>'Your Programs'!$B$31=0</xm:f>
            <x14:dxf>
              <fill>
                <patternFill>
                  <bgColor theme="0" tint="-0.14996795556505021"/>
                </patternFill>
              </fill>
            </x14:dxf>
          </x14:cfRule>
          <xm:sqref>K5</xm:sqref>
        </x14:conditionalFormatting>
        <x14:conditionalFormatting xmlns:xm="http://schemas.microsoft.com/office/excel/2006/main">
          <x14:cfRule type="expression" priority="8" id="{534B2E9D-C814-4CC6-A8D4-5A4AA80E83FD}">
            <xm:f>'Your Programs'!$B$32=0</xm:f>
            <x14:dxf>
              <fill>
                <patternFill>
                  <bgColor theme="0" tint="-0.14996795556505021"/>
                </patternFill>
              </fill>
            </x14:dxf>
          </x14:cfRule>
          <xm:sqref>L5</xm:sqref>
        </x14:conditionalFormatting>
        <x14:conditionalFormatting xmlns:xm="http://schemas.microsoft.com/office/excel/2006/main">
          <x14:cfRule type="expression" priority="7" id="{9FE973C0-A48A-4B6D-93E9-DD157B8A96BC}">
            <xm:f>'Your Programs'!$B$24=0</xm:f>
            <x14:dxf>
              <fill>
                <patternFill>
                  <bgColor theme="0" tint="-0.14996795556505021"/>
                </patternFill>
              </fill>
            </x14:dxf>
          </x14:cfRule>
          <xm:sqref>C15:C16</xm:sqref>
        </x14:conditionalFormatting>
        <x14:conditionalFormatting xmlns:xm="http://schemas.microsoft.com/office/excel/2006/main">
          <x14:cfRule type="expression" priority="6" id="{32CE38B1-6FD5-40E5-A3C7-7DE7F6875291}">
            <xm:f>'Your Programs'!$B$24=0</xm:f>
            <x14:dxf>
              <fill>
                <patternFill>
                  <bgColor theme="0" tint="-0.14996795556505021"/>
                </patternFill>
              </fill>
            </x14:dxf>
          </x14:cfRule>
          <xm:sqref>N5</xm:sqref>
        </x14:conditionalFormatting>
        <x14:conditionalFormatting xmlns:xm="http://schemas.microsoft.com/office/excel/2006/main">
          <x14:cfRule type="expression" priority="5" id="{0E881301-D757-4609-A9D0-11E6733A6B40}">
            <xm:f>'Your Programs'!$B$24=0</xm:f>
            <x14:dxf>
              <fill>
                <patternFill>
                  <bgColor theme="0" tint="-0.14996795556505021"/>
                </patternFill>
              </fill>
            </x14:dxf>
          </x14:cfRule>
          <xm:sqref>O5</xm:sqref>
        </x14:conditionalFormatting>
        <x14:conditionalFormatting xmlns:xm="http://schemas.microsoft.com/office/excel/2006/main">
          <x14:cfRule type="expression" priority="1" id="{30026263-A1E5-4983-9901-F02E842A28E4}">
            <xm:f>'Your Chart of Accounts'!$B40="H"</xm:f>
            <x14:dxf>
              <font>
                <b/>
                <i/>
              </font>
            </x14:dxf>
          </x14:cfRule>
          <xm:sqref>B32:B52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Your Programs</vt:lpstr>
      <vt:lpstr>Your Chart of Accounts</vt:lpstr>
      <vt:lpstr>Salary, Taxes, Retirement</vt:lpstr>
      <vt:lpstr>Other Benefits</vt:lpstr>
      <vt:lpstr>Direct - Assignment</vt:lpstr>
      <vt:lpstr>Direct Allocation (FTEs)</vt:lpstr>
      <vt:lpstr>Direct Allocation Method 1</vt:lpstr>
      <vt:lpstr>Direct Allocation Method 2</vt:lpstr>
      <vt:lpstr>Indirect Allocation</vt:lpstr>
      <vt:lpstr>Fundraising Allocation</vt:lpstr>
      <vt:lpstr>Total by Program</vt:lpstr>
      <vt:lpstr>Summary</vt:lpstr>
    </vt:vector>
  </TitlesOfParts>
  <Company>Nonprofits Assistance Fund / DEED VRS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Nonprofits Assistance Fund Budgeting Allocation Tool</dc:title>
  <dc:subject>Grantees</dc:subject>
  <dc:creator/>
  <cp:lastModifiedBy>Kelly Schneider</cp:lastModifiedBy>
  <cp:lastPrinted>2014-05-06T21:21:11Z</cp:lastPrinted>
  <dcterms:created xsi:type="dcterms:W3CDTF">2003-05-21T20:46:17Z</dcterms:created>
  <dcterms:modified xsi:type="dcterms:W3CDTF">2015-11-09T16:57:27Z</dcterms:modified>
</cp:coreProperties>
</file>